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לסקירה\"/>
    </mc:Choice>
  </mc:AlternateContent>
  <xr:revisionPtr revIDLastSave="0" documentId="13_ncr:1_{BBD1407B-E96C-4057-BBA0-B02D6EFDD106}" xr6:coauthVersionLast="47" xr6:coauthVersionMax="47" xr10:uidLastSave="{00000000-0000-0000-0000-000000000000}"/>
  <bookViews>
    <workbookView xWindow="-108" yWindow="-108" windowWidth="23256" windowHeight="12456" xr2:uid="{B205E3FF-4525-482D-88B0-D4A93FF1A0ED}"/>
  </bookViews>
  <sheets>
    <sheet name="ברוכים הבאים" sheetId="3" r:id="rId1"/>
    <sheet name="משימות" sheetId="1" r:id="rId2"/>
    <sheet name="לוח בקרה" sheetId="2" r:id="rId3"/>
  </sheets>
  <externalReferences>
    <externalReference r:id="rId4"/>
  </externalReferences>
  <definedNames>
    <definedName name="OwnersList">[1]הגדרות!$B$2:$B$10</definedName>
    <definedName name="PriorityList">[1]הגדרות!$D$2:$D$10</definedName>
    <definedName name="ProjectsList">[1]הגדרות!$A$2:$A$10</definedName>
    <definedName name="StatusList">[1]הגדרות!$C$2:$C$10</definedName>
    <definedName name="ימי_עבודה_בשבוע">"הגדרות!$B$11"</definedName>
    <definedName name="שכר_שעתי">"הגדרות!$B$9"</definedName>
    <definedName name="שעות_יום_עבודה">"הגדרות!$B$10"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2" l="1"/>
  <c r="B40" i="2"/>
  <c r="B39" i="2"/>
  <c r="B38" i="2"/>
  <c r="B37" i="2"/>
  <c r="B36" i="2"/>
  <c r="B33" i="2"/>
  <c r="B32" i="2"/>
  <c r="B31" i="2"/>
  <c r="B28" i="2"/>
  <c r="B27" i="2"/>
  <c r="B26" i="2"/>
  <c r="E5" i="2"/>
  <c r="C5" i="2"/>
  <c r="A5" i="2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7" i="1"/>
  <c r="G7" i="1" s="1"/>
  <c r="F6" i="1"/>
  <c r="G6" i="1" s="1"/>
  <c r="F5" i="1"/>
  <c r="G5" i="1" s="1"/>
  <c r="F4" i="1"/>
  <c r="G4" i="1" s="1"/>
  <c r="F3" i="1"/>
  <c r="G3" i="1" s="1"/>
  <c r="F2" i="1"/>
  <c r="G2" i="1" s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G5" i="2" l="1"/>
</calcChain>
</file>

<file path=xl/sharedStrings.xml><?xml version="1.0" encoding="utf-8"?>
<sst xmlns="http://schemas.openxmlformats.org/spreadsheetml/2006/main" count="166" uniqueCount="131">
  <si>
    <t>#</t>
  </si>
  <si>
    <t>שם משימה</t>
  </si>
  <si>
    <t>קטגוריה</t>
  </si>
  <si>
    <t>עדיפות</t>
  </si>
  <si>
    <t>סטטוס</t>
  </si>
  <si>
    <t>תאריך יעד</t>
  </si>
  <si>
    <t>ימים שנותרו</t>
  </si>
  <si>
    <t>הערות</t>
  </si>
  <si>
    <t>הכנת מצגת לפגישת צוות</t>
  </si>
  <si>
    <t>עבודה</t>
  </si>
  <si>
    <t>🔴 גבוהה</t>
  </si>
  <si>
    <t>🔄 בתהליך</t>
  </si>
  <si>
    <t>לסיים עד יום ראשון</t>
  </si>
  <si>
    <t>לקבוע תור לרופא שיניים</t>
  </si>
  <si>
    <t>בריאות</t>
  </si>
  <si>
    <t>🟡 בינונית</t>
  </si>
  <si>
    <t>⏳ ממתינה</t>
  </si>
  <si>
    <t>ד"ר כהן, מרפאת שלום</t>
  </si>
  <si>
    <t>לסיים פרק 5 בקורס Python</t>
  </si>
  <si>
    <t>לימודים</t>
  </si>
  <si>
    <t>Udemy קורס</t>
  </si>
  <si>
    <t>לתקן את הברז במטבח</t>
  </si>
  <si>
    <t>בית</t>
  </si>
  <si>
    <t>🟢 נמוכה</t>
  </si>
  <si>
    <t>להזמין שרברב</t>
  </si>
  <si>
    <t>להגיש דוח חודשי</t>
  </si>
  <si>
    <t>✅ הושלמה</t>
  </si>
  <si>
    <t>הוגש בזמן</t>
  </si>
  <si>
    <t>ריצה בפארק - 5 ק"מ</t>
  </si>
  <si>
    <t>📋 לוח בקרה — מעקב משימות</t>
  </si>
  <si>
    <t>סיכום מצב המשימות שלך במבט אחד</t>
  </si>
  <si>
    <t>כמות</t>
  </si>
  <si>
    <t>אישי</t>
  </si>
  <si>
    <t>אחר</t>
  </si>
  <si>
    <t>📊 תרשימים</t>
  </si>
  <si>
    <t>🚀  תותח אקסל</t>
  </si>
  <si>
    <t>לחץ כאן ליצירת קשר</t>
  </si>
  <si>
    <t>פתרונות אקסל מקצועיים שחוסכים זמן וכסף</t>
  </si>
  <si>
    <t>שלום 👋 ברוכים הבאים לתותח אקסל</t>
  </si>
  <si>
    <t>אנחנו מסייעים לעסקים באוטומציה של תהליכים, הגדלת הפרודוקטיביות והפחתת שגיאות באמצעות פתרונות אקסל חכמים ויעילים.</t>
  </si>
  <si>
    <t>אנחנו עובדים עם עסקים בכל גודל כדי לפתור אתגרים שלהם באקסל – החל מדוחות אוטומטיים שחוסכים שעות עבודה, ועד אפליקציות מובייל ואתרים שמעניקים למנהלים גישה מיידית לנתונים.</t>
  </si>
  <si>
    <t>🏆  למה בוחרים בצוות של תותח אקסל?</t>
  </si>
  <si>
    <t>🏆  ניסיון מהשטח</t>
  </si>
  <si>
    <t>⚡  מהיר וחכם</t>
  </si>
  <si>
    <t>💼  מקצועיות</t>
  </si>
  <si>
    <t>💰  חוסך כסף</t>
  </si>
  <si>
    <t>יותר מ-17 שנים בפיתוח פתרונות אקסל לעסקים</t>
  </si>
  <si>
    <t>קבצים משודרגים שעובדים כמו מכונה</t>
  </si>
  <si>
    <t>הבנת הצרכים של העסק, לא רק אקסל</t>
  </si>
  <si>
    <t>פתרונות שמחזירים את ההשקעה תוך שבועות</t>
  </si>
  <si>
    <t>🛠️  מה אנחנו יכולים לבנות עבורכם</t>
  </si>
  <si>
    <t>✅</t>
  </si>
  <si>
    <t>אפליקציות מובייל ואתרי אינטרנט</t>
  </si>
  <si>
    <t>כלים לתחזוקה ותכנון</t>
  </si>
  <si>
    <t>מאובטחים, מבוססי אקסל, נגישים מכל מקום ובכל זמן</t>
  </si>
  <si>
    <t>תזרים מזומנים, ניתוח רווחיות, תכנון פיננסי</t>
  </si>
  <si>
    <t>מערכות ניהול נתונים</t>
  </si>
  <si>
    <t>Power Query ו-Power Pivot</t>
  </si>
  <si>
    <t>ממשקים אינטראקטיביים וקבלת החלטות מהנתונים שלכם</t>
  </si>
  <si>
    <t>עיבוד נתונים בקנה מידה גדול</t>
  </si>
  <si>
    <t>דוחות אוטומטיים</t>
  </si>
  <si>
    <t>VBA, מאקרו ו-Google Sheets Scripts</t>
  </si>
  <si>
    <t>חיסכון בשעות עבודה ידנית מדי חודש</t>
  </si>
  <si>
    <t>אוטומציה מתקדמת לתהליכים מורכבים</t>
  </si>
  <si>
    <t>📱  האקסל שלך הפך לבלגן? הגיע הזמן לסדר.</t>
  </si>
  <si>
    <r>
      <t>אחד מהשירותים שלנו, הוא להפוך אקסלים ל</t>
    </r>
    <r>
      <rPr>
        <b/>
        <sz val="12"/>
        <color rgb="FF333333"/>
        <rFont val="Arial"/>
        <family val="2"/>
        <scheme val="minor"/>
      </rPr>
      <t>אפליקציות מובייל</t>
    </r>
    <r>
      <rPr>
        <sz val="12"/>
        <color rgb="FF333333"/>
        <rFont val="Arial"/>
        <family val="2"/>
        <scheme val="minor"/>
      </rPr>
      <t xml:space="preserve">, בסלולרי. אנחנו הופכים את קבצי האקסל המפוזרים שלכם לאפליקציית ניהול חכמה ונגישה מכל מקום </t>
    </r>
    <r>
      <rPr>
        <b/>
        <sz val="12"/>
        <color rgb="FF333333"/>
        <rFont val="Arial"/>
        <family val="2"/>
        <scheme val="minor"/>
      </rPr>
      <t>שעובדת גם כשאין אינטרנט (אופליין)</t>
    </r>
    <r>
      <rPr>
        <sz val="12"/>
        <color rgb="FF333333"/>
        <rFont val="Arial"/>
        <family val="2"/>
        <scheme val="minor"/>
      </rPr>
      <t>.</t>
    </r>
  </si>
  <si>
    <t>פתרון מודרני, מהיר ומשתלם שמחזיר לכם את השליטה על העסק  –  באמצעות Google AppSheet × תותח אקסל</t>
  </si>
  <si>
    <t>📊  המספרים מדברים בעד עצמם</t>
  </si>
  <si>
    <r>
      <t xml:space="preserve">נתונים </t>
    </r>
    <r>
      <rPr>
        <b/>
        <i/>
        <u/>
        <sz val="10"/>
        <color rgb="FF888888"/>
        <rFont val="Arial"/>
        <family val="2"/>
        <scheme val="minor"/>
      </rPr>
      <t>אמיתיים</t>
    </r>
    <r>
      <rPr>
        <i/>
        <sz val="10"/>
        <color rgb="FF888888"/>
        <rFont val="Arial"/>
        <family val="2"/>
        <scheme val="minor"/>
      </rPr>
      <t xml:space="preserve"> ממחקרי Forrester ולקוחות AppSheet</t>
    </r>
  </si>
  <si>
    <t>החזר השקעה (ROI)</t>
  </si>
  <si>
    <t>מהירות פיתוח גבוהה יותר</t>
  </si>
  <si>
    <t>חיסכון בעלויות פיתוח</t>
  </si>
  <si>
    <t>שעות חיסכון/שבוע לעובד</t>
  </si>
  <si>
    <t>תוך 3 שנים  |  Forrester 2024</t>
  </si>
  <si>
    <t>לעומת פיתוח מסורתי  |  Forrester</t>
  </si>
  <si>
    <t>לעומת מתכנתים  |  מחקרי לקוחות</t>
  </si>
  <si>
    <t>מחקרי לקוחות</t>
  </si>
  <si>
    <t>💡  למה להמשיך להיאבק בטבלאות?</t>
  </si>
  <si>
    <t>די עם טעויות אנוש</t>
  </si>
  <si>
    <t>🔒  נתונים שכלואים במשרד</t>
  </si>
  <si>
    <t>⏳  עבודה שחורה ומייגעת</t>
  </si>
  <si>
    <t>❌</t>
  </si>
  <si>
    <t>נמאס לגלות שנוסחה נמחקה</t>
  </si>
  <si>
    <t>העובדים בשטח לא יכולים</t>
  </si>
  <si>
    <t>הדוחות לוקחים שעות של</t>
  </si>
  <si>
    <t>או שנתון הוקלד לא נכון</t>
  </si>
  <si>
    <t>לעדכן נתונים בזמן אמת</t>
  </si>
  <si>
    <t>"העתק-הדבק" במקום אוטומציה</t>
  </si>
  <si>
    <t>והרס את כל הדוח?</t>
  </si>
  <si>
    <t>מהנייד?</t>
  </si>
  <si>
    <t>בלחיצת כפתור?</t>
  </si>
  <si>
    <t>🔄  למה לפתח עם תותח אקסל (ולא לבד) ?</t>
  </si>
  <si>
    <t>פרמטר</t>
  </si>
  <si>
    <t xml:space="preserve">לבד </t>
  </si>
  <si>
    <t>עם תותח אקסל 🏆</t>
  </si>
  <si>
    <t>⏱ זמן בנייה</t>
  </si>
  <si>
    <t>ימים עד שבועות של ניסוי וטעייה</t>
  </si>
  <si>
    <t>3–10 ימים + ליווי מתמשך</t>
  </si>
  <si>
    <t>🔒 אבטחת מידע</t>
  </si>
  <si>
    <t>הגדרה בסיסית בלבד</t>
  </si>
  <si>
    <t>מתקדמת! אנחנו לוקחים את זה ברצינות!</t>
  </si>
  <si>
    <t>⚡ מהירות האקסל \ אפליקציה</t>
  </si>
  <si>
    <t>תלויה בידע שלך</t>
  </si>
  <si>
    <t>אופטימיזציה מקצועית</t>
  </si>
  <si>
    <t>📈 הרחבה עתידית</t>
  </si>
  <si>
    <t>⚠ תלוי בך</t>
  </si>
  <si>
    <t>מותאמת לצמיחה של העסק</t>
  </si>
  <si>
    <t>🇳 תמיכה וליווי</t>
  </si>
  <si>
    <t>אין.</t>
  </si>
  <si>
    <t>ליווי אישי + הדרכות בעברית</t>
  </si>
  <si>
    <t>🤖 שילוב AI ואוטומציות</t>
  </si>
  <si>
    <t>⚠ דורש ידע טכני</t>
  </si>
  <si>
    <t>הצוות שלנו עומד לרשותך עם ניסיון בתחום.</t>
  </si>
  <si>
    <t>📚  בנוסף – תוכן מקצועי בחינם</t>
  </si>
  <si>
    <t>6 קורסים מתקדמים בחינם</t>
  </si>
  <si>
    <t xml:space="preserve">מאות מדריכים עם סרטונים </t>
  </si>
  <si>
    <t>Newsletter חודשי בחינם</t>
  </si>
  <si>
    <t>✨</t>
  </si>
  <si>
    <t>מנוסחאות בסיסיות ועד VBA</t>
  </si>
  <si>
    <t>ללמוד בקצב שלכם</t>
  </si>
  <si>
    <t>עדכונים וטיפים מקצועיים</t>
  </si>
  <si>
    <t>ו-Power Query  |  תורמים לקהילה כ-20 שנה!</t>
  </si>
  <si>
    <t>בבלוג של תותח אקסל</t>
  </si>
  <si>
    <t>ישירות לתיבת המייל</t>
  </si>
  <si>
    <t>📞  צרו קשר עכשיו – ייעוץ חינם</t>
  </si>
  <si>
    <t>צריכים תוכנה לעסק? יש לכם תהליך שרוצים להפוך לאוטומטי? דוח שלוקח שעות לבנות?</t>
  </si>
  <si>
    <t>בואו נדבר על זה – נראה איך אנחנו יכולים לעזור לעסק שלכם לגדול 🚀</t>
  </si>
  <si>
    <t>✨  בואו נהפוך את האקסל לאפליקציה  ✨</t>
  </si>
  <si>
    <t>פגישת ייעוץ ראשונית ללא התחייבות לבדיקת היתכנות בעסק שלכם</t>
  </si>
  <si>
    <t>תותח אקסל  |  פתרונות אקסל מקצועיים  |  מאות עסקים מרוצים כבר שינו את הדרך שלהם</t>
  </si>
  <si>
    <t>יש לך צורך באקסל מקצועי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</si>
</sst>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Arial"/>
      <family val="2"/>
      <charset val="177"/>
      <scheme val="minor"/>
    </font>
    <font>
      <b/>
      <sz val="12"/>
      <color rgb="FFFFFFFF"/>
      <name val="Arial"/>
      <family val="2"/>
      <charset val="177"/>
      <scheme val="minor"/>
    </font>
    <font>
      <b/>
      <sz val="22"/>
      <color rgb="FF1B2A4A"/>
      <name val="Arial"/>
      <family val="2"/>
      <charset val="177"/>
      <scheme val="minor"/>
    </font>
    <font>
      <b/>
      <sz val="14"/>
      <color rgb="FF1565C0"/>
      <name val="Arial"/>
      <family val="2"/>
      <charset val="177"/>
      <scheme val="minor"/>
    </font>
    <font>
      <b/>
      <sz val="14"/>
      <color rgb="FFF9A825"/>
      <name val="Arial"/>
      <family val="2"/>
      <charset val="177"/>
      <scheme val="minor"/>
    </font>
    <font>
      <b/>
      <sz val="14"/>
      <color rgb="FF2E7D32"/>
      <name val="Arial"/>
      <family val="2"/>
      <charset val="177"/>
      <scheme val="minor"/>
    </font>
    <font>
      <b/>
      <sz val="14"/>
      <color rgb="FFC62828"/>
      <name val="Arial"/>
      <family val="2"/>
      <charset val="177"/>
      <scheme val="minor"/>
    </font>
    <font>
      <b/>
      <sz val="14"/>
      <color rgb="FF1B2A4A"/>
      <name val="Arial"/>
      <family val="2"/>
      <charset val="177"/>
      <scheme val="minor"/>
    </font>
    <font>
      <sz val="1"/>
      <color rgb="FFFFFFFF"/>
      <name val="Arial"/>
      <family val="2"/>
      <charset val="177"/>
      <scheme val="minor"/>
    </font>
    <font>
      <sz val="14"/>
      <color rgb="FF7B8794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8"/>
      <color rgb="FF1B4F72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rgb="FF5B9BD5"/>
      <name val="Arial"/>
      <family val="2"/>
      <scheme val="minor"/>
    </font>
    <font>
      <b/>
      <sz val="16"/>
      <color rgb="FF1B4F72"/>
      <name val="Arial"/>
      <family val="2"/>
      <scheme val="minor"/>
    </font>
    <font>
      <sz val="11"/>
      <color rgb="FF333333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2"/>
      <color rgb="FF1B4F72"/>
      <name val="Arial"/>
      <family val="2"/>
      <scheme val="minor"/>
    </font>
    <font>
      <sz val="10"/>
      <color rgb="FF555555"/>
      <name val="Arial"/>
      <family val="2"/>
      <scheme val="minor"/>
    </font>
    <font>
      <u/>
      <sz val="11"/>
      <color theme="0"/>
      <name val="Arial"/>
      <family val="2"/>
      <scheme val="minor"/>
    </font>
    <font>
      <b/>
      <sz val="11"/>
      <color rgb="FF1B4F72"/>
      <name val="Arial"/>
      <family val="2"/>
      <scheme val="minor"/>
    </font>
    <font>
      <sz val="12"/>
      <color rgb="FF333333"/>
      <name val="Arial"/>
      <family val="2"/>
      <scheme val="minor"/>
    </font>
    <font>
      <b/>
      <sz val="12"/>
      <color rgb="FF333333"/>
      <name val="Arial"/>
      <family val="2"/>
      <scheme val="minor"/>
    </font>
    <font>
      <sz val="11"/>
      <color rgb="FF555555"/>
      <name val="Arial"/>
      <family val="2"/>
      <scheme val="minor"/>
    </font>
    <font>
      <b/>
      <sz val="13"/>
      <color rgb="FF1B4F72"/>
      <name val="Arial"/>
      <family val="2"/>
      <scheme val="minor"/>
    </font>
    <font>
      <i/>
      <sz val="10"/>
      <color rgb="FF888888"/>
      <name val="Arial"/>
      <family val="2"/>
      <scheme val="minor"/>
    </font>
    <font>
      <b/>
      <i/>
      <u/>
      <sz val="10"/>
      <color rgb="FF888888"/>
      <name val="Arial"/>
      <family val="2"/>
      <scheme val="minor"/>
    </font>
    <font>
      <b/>
      <sz val="24"/>
      <color rgb="FF1B4F72"/>
      <name val="Arial"/>
      <family val="2"/>
      <scheme val="minor"/>
    </font>
    <font>
      <b/>
      <sz val="10"/>
      <color rgb="FF333333"/>
      <name val="Arial"/>
      <family val="2"/>
      <scheme val="minor"/>
    </font>
    <font>
      <i/>
      <sz val="9"/>
      <color rgb="FF888888"/>
      <name val="Arial"/>
      <family val="2"/>
      <scheme val="minor"/>
    </font>
    <font>
      <b/>
      <sz val="12"/>
      <color rgb="FFC0392B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rgb="FF666666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0"/>
      <color rgb="FF7F8C8D"/>
      <name val="Arial"/>
      <family val="2"/>
      <scheme val="minor"/>
    </font>
    <font>
      <b/>
      <sz val="10"/>
      <color rgb="FF27AE60"/>
      <name val="Arial"/>
      <family val="2"/>
      <scheme val="minor"/>
    </font>
    <font>
      <b/>
      <sz val="18"/>
      <color rgb="FF1B4F72"/>
      <name val="Arial"/>
      <family val="2"/>
      <scheme val="minor"/>
    </font>
    <font>
      <b/>
      <sz val="16"/>
      <color rgb="FFFFFFF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6B6B6B"/>
      <name val="Arial"/>
      <family val="2"/>
      <charset val="177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5E9"/>
        <bgColor indexed="64"/>
      </patternFill>
    </fill>
    <fill>
      <patternFill patternType="solid">
        <fgColor rgb="FFE3F2FD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FFEB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B4F72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4E6F1"/>
        <bgColor indexed="64"/>
      </patternFill>
    </fill>
    <fill>
      <patternFill patternType="solid">
        <fgColor rgb="FF95A5A6"/>
        <bgColor indexed="64"/>
      </patternFill>
    </fill>
    <fill>
      <patternFill patternType="solid">
        <fgColor rgb="FF27AE6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EF9E7"/>
        <bgColor indexed="64"/>
      </patternFill>
    </fill>
    <fill>
      <patternFill patternType="solid">
        <fgColor rgb="FFF5F7FA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1B2A4A"/>
      </bottom>
      <diagonal/>
    </border>
    <border>
      <left/>
      <right/>
      <top style="thick">
        <color rgb="FF1565C0"/>
      </top>
      <bottom/>
      <diagonal/>
    </border>
    <border>
      <left/>
      <right/>
      <top style="thick">
        <color rgb="FFF9A825"/>
      </top>
      <bottom/>
      <diagonal/>
    </border>
    <border>
      <left/>
      <right/>
      <top style="thick">
        <color rgb="FF2E7D32"/>
      </top>
      <bottom/>
      <diagonal/>
    </border>
    <border>
      <left/>
      <right/>
      <top style="thick">
        <color rgb="FFC62828"/>
      </top>
      <bottom/>
      <diagonal/>
    </border>
    <border>
      <left/>
      <right/>
      <top/>
      <bottom style="thin">
        <color rgb="FFE0E0E0"/>
      </bottom>
      <diagonal/>
    </border>
    <border>
      <left/>
      <right/>
      <top/>
      <bottom style="medium">
        <color rgb="FF1B4F72"/>
      </bottom>
      <diagonal/>
    </border>
    <border>
      <left/>
      <right/>
      <top style="medium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/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rgb="FF5B9BD5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 style="thin">
        <color rgb="FFBDC3C7"/>
      </top>
      <bottom/>
      <diagonal/>
    </border>
    <border>
      <left style="thin">
        <color rgb="FFBDC3C7"/>
      </left>
      <right/>
      <top style="thin">
        <color rgb="FFBDC3C7"/>
      </top>
      <bottom/>
      <diagonal/>
    </border>
    <border>
      <left style="thin">
        <color rgb="FFECF0F1"/>
      </left>
      <right/>
      <top style="thin">
        <color rgb="FFBDC3C7"/>
      </top>
      <bottom/>
      <diagonal/>
    </border>
    <border>
      <left/>
      <right/>
      <top style="thin">
        <color rgb="FFECF0F1"/>
      </top>
      <bottom/>
      <diagonal/>
    </border>
    <border>
      <left style="thin">
        <color rgb="FFECF0F1"/>
      </left>
      <right/>
      <top style="thin">
        <color rgb="FFECF0F1"/>
      </top>
      <bottom/>
      <diagonal/>
    </border>
    <border>
      <left/>
      <right/>
      <top style="thin">
        <color rgb="FFECF0F1"/>
      </top>
      <bottom style="thin">
        <color rgb="FFECF0F1"/>
      </bottom>
      <diagonal/>
    </border>
    <border>
      <left style="thin">
        <color rgb="FFECF0F1"/>
      </left>
      <right/>
      <top style="thin">
        <color rgb="FFECF0F1"/>
      </top>
      <bottom style="thin">
        <color rgb="FFECF0F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11" fillId="7" borderId="0" xfId="1" applyFill="1"/>
    <xf numFmtId="0" fontId="11" fillId="0" borderId="0" xfId="1"/>
    <xf numFmtId="0" fontId="12" fillId="7" borderId="0" xfId="1" applyFont="1" applyFill="1" applyAlignment="1">
      <alignment horizontal="right"/>
    </xf>
    <xf numFmtId="0" fontId="13" fillId="7" borderId="0" xfId="2" applyFill="1"/>
    <xf numFmtId="0" fontId="14" fillId="7" borderId="0" xfId="1" applyFont="1" applyFill="1" applyAlignment="1">
      <alignment horizontal="right"/>
    </xf>
    <xf numFmtId="0" fontId="11" fillId="8" borderId="7" xfId="1" applyFill="1" applyBorder="1"/>
    <xf numFmtId="0" fontId="15" fillId="7" borderId="0" xfId="1" applyFont="1" applyFill="1" applyAlignment="1">
      <alignment horizontal="right"/>
    </xf>
    <xf numFmtId="0" fontId="16" fillId="7" borderId="0" xfId="1" applyFont="1" applyFill="1" applyAlignment="1">
      <alignment horizontal="right"/>
    </xf>
    <xf numFmtId="0" fontId="17" fillId="8" borderId="0" xfId="1" applyFont="1" applyFill="1" applyAlignment="1">
      <alignment horizontal="right" readingOrder="2"/>
    </xf>
    <xf numFmtId="0" fontId="11" fillId="8" borderId="0" xfId="1" applyFill="1"/>
    <xf numFmtId="0" fontId="18" fillId="9" borderId="8" xfId="1" applyFont="1" applyFill="1" applyBorder="1" applyAlignment="1">
      <alignment horizontal="right" readingOrder="2"/>
    </xf>
    <xf numFmtId="0" fontId="18" fillId="9" borderId="9" xfId="1" applyFont="1" applyFill="1" applyBorder="1" applyAlignment="1">
      <alignment horizontal="right" readingOrder="2"/>
    </xf>
    <xf numFmtId="0" fontId="11" fillId="0" borderId="0" xfId="1" applyAlignment="1">
      <alignment readingOrder="2"/>
    </xf>
    <xf numFmtId="0" fontId="19" fillId="9" borderId="10" xfId="1" applyFont="1" applyFill="1" applyBorder="1" applyAlignment="1">
      <alignment horizontal="right" readingOrder="2"/>
    </xf>
    <xf numFmtId="0" fontId="19" fillId="9" borderId="11" xfId="1" applyFont="1" applyFill="1" applyBorder="1" applyAlignment="1">
      <alignment horizontal="right" readingOrder="2"/>
    </xf>
    <xf numFmtId="0" fontId="17" fillId="8" borderId="0" xfId="1" applyFont="1" applyFill="1" applyAlignment="1">
      <alignment horizontal="center"/>
    </xf>
    <xf numFmtId="0" fontId="20" fillId="8" borderId="12" xfId="1" applyFont="1" applyFill="1" applyBorder="1"/>
    <xf numFmtId="0" fontId="10" fillId="10" borderId="0" xfId="1" applyFont="1" applyFill="1" applyAlignment="1">
      <alignment horizontal="center"/>
    </xf>
    <xf numFmtId="0" fontId="21" fillId="10" borderId="0" xfId="1" applyFont="1" applyFill="1" applyAlignment="1">
      <alignment horizontal="right" readingOrder="2"/>
    </xf>
    <xf numFmtId="0" fontId="19" fillId="10" borderId="0" xfId="1" applyFont="1" applyFill="1" applyAlignment="1">
      <alignment horizontal="right" readingOrder="2"/>
    </xf>
    <xf numFmtId="0" fontId="17" fillId="8" borderId="0" xfId="1" applyFont="1" applyFill="1" applyAlignment="1">
      <alignment horizontal="right"/>
    </xf>
    <xf numFmtId="0" fontId="22" fillId="7" borderId="0" xfId="1" applyFont="1" applyFill="1" applyAlignment="1">
      <alignment horizontal="right"/>
    </xf>
    <xf numFmtId="0" fontId="24" fillId="7" borderId="0" xfId="1" applyFont="1" applyFill="1" applyAlignment="1">
      <alignment horizontal="right"/>
    </xf>
    <xf numFmtId="0" fontId="11" fillId="7" borderId="0" xfId="1" applyFill="1" applyAlignment="1">
      <alignment horizontal="right"/>
    </xf>
    <xf numFmtId="0" fontId="25" fillId="7" borderId="0" xfId="1" applyFont="1" applyFill="1" applyAlignment="1">
      <alignment horizontal="right"/>
    </xf>
    <xf numFmtId="0" fontId="26" fillId="7" borderId="0" xfId="1" applyFont="1" applyFill="1" applyAlignment="1">
      <alignment horizontal="right"/>
    </xf>
    <xf numFmtId="9" fontId="28" fillId="11" borderId="13" xfId="1" applyNumberFormat="1" applyFont="1" applyFill="1" applyBorder="1" applyAlignment="1">
      <alignment horizontal="center"/>
    </xf>
    <xf numFmtId="0" fontId="28" fillId="11" borderId="13" xfId="1" applyFont="1" applyFill="1" applyBorder="1" applyAlignment="1">
      <alignment horizontal="center"/>
    </xf>
    <xf numFmtId="0" fontId="29" fillId="11" borderId="0" xfId="1" applyFont="1" applyFill="1" applyAlignment="1">
      <alignment horizontal="center"/>
    </xf>
    <xf numFmtId="0" fontId="30" fillId="11" borderId="14" xfId="1" applyFont="1" applyFill="1" applyBorder="1" applyAlignment="1">
      <alignment horizontal="center" readingOrder="2"/>
    </xf>
    <xf numFmtId="0" fontId="11" fillId="7" borderId="0" xfId="1" applyFill="1" applyAlignment="1">
      <alignment readingOrder="2"/>
    </xf>
    <xf numFmtId="0" fontId="31" fillId="7" borderId="0" xfId="1" applyFont="1" applyFill="1" applyAlignment="1">
      <alignment horizontal="right" readingOrder="2"/>
    </xf>
    <xf numFmtId="0" fontId="32" fillId="7" borderId="0" xfId="1" applyFont="1" applyFill="1" applyAlignment="1">
      <alignment horizontal="center"/>
    </xf>
    <xf numFmtId="0" fontId="33" fillId="7" borderId="0" xfId="1" applyFont="1" applyFill="1" applyAlignment="1">
      <alignment horizontal="right"/>
    </xf>
    <xf numFmtId="0" fontId="33" fillId="7" borderId="0" xfId="1" applyFont="1" applyFill="1" applyAlignment="1">
      <alignment horizontal="right" readingOrder="2"/>
    </xf>
    <xf numFmtId="0" fontId="34" fillId="8" borderId="15" xfId="1" applyFont="1" applyFill="1" applyBorder="1" applyAlignment="1">
      <alignment horizontal="center"/>
    </xf>
    <xf numFmtId="0" fontId="34" fillId="12" borderId="16" xfId="1" applyFont="1" applyFill="1" applyBorder="1" applyAlignment="1">
      <alignment horizontal="center"/>
    </xf>
    <xf numFmtId="0" fontId="34" fillId="13" borderId="15" xfId="1" applyFont="1" applyFill="1" applyBorder="1" applyAlignment="1">
      <alignment horizontal="center"/>
    </xf>
    <xf numFmtId="0" fontId="29" fillId="14" borderId="15" xfId="1" applyFont="1" applyFill="1" applyBorder="1" applyAlignment="1">
      <alignment horizontal="center" readingOrder="2"/>
    </xf>
    <xf numFmtId="0" fontId="35" fillId="14" borderId="17" xfId="1" applyFont="1" applyFill="1" applyBorder="1" applyAlignment="1">
      <alignment horizontal="center"/>
    </xf>
    <xf numFmtId="0" fontId="36" fillId="14" borderId="15" xfId="1" applyFont="1" applyFill="1" applyBorder="1" applyAlignment="1">
      <alignment horizontal="center" readingOrder="2"/>
    </xf>
    <xf numFmtId="0" fontId="29" fillId="7" borderId="18" xfId="1" applyFont="1" applyFill="1" applyBorder="1" applyAlignment="1">
      <alignment horizontal="center" readingOrder="2"/>
    </xf>
    <xf numFmtId="0" fontId="35" fillId="7" borderId="19" xfId="1" applyFont="1" applyFill="1" applyBorder="1" applyAlignment="1">
      <alignment horizontal="center"/>
    </xf>
    <xf numFmtId="0" fontId="36" fillId="7" borderId="18" xfId="1" applyFont="1" applyFill="1" applyBorder="1" applyAlignment="1">
      <alignment horizontal="center"/>
    </xf>
    <xf numFmtId="0" fontId="29" fillId="14" borderId="18" xfId="1" applyFont="1" applyFill="1" applyBorder="1" applyAlignment="1">
      <alignment horizontal="center" readingOrder="2"/>
    </xf>
    <xf numFmtId="0" fontId="35" fillId="14" borderId="19" xfId="1" applyFont="1" applyFill="1" applyBorder="1" applyAlignment="1">
      <alignment horizontal="center"/>
    </xf>
    <xf numFmtId="0" fontId="36" fillId="14" borderId="18" xfId="1" applyFont="1" applyFill="1" applyBorder="1" applyAlignment="1">
      <alignment horizontal="center"/>
    </xf>
    <xf numFmtId="0" fontId="29" fillId="7" borderId="20" xfId="1" applyFont="1" applyFill="1" applyBorder="1" applyAlignment="1">
      <alignment horizontal="center" readingOrder="2"/>
    </xf>
    <xf numFmtId="0" fontId="35" fillId="7" borderId="21" xfId="1" applyFont="1" applyFill="1" applyBorder="1" applyAlignment="1">
      <alignment horizontal="center"/>
    </xf>
    <xf numFmtId="0" fontId="36" fillId="7" borderId="20" xfId="1" applyFont="1" applyFill="1" applyBorder="1" applyAlignment="1">
      <alignment horizontal="center" readingOrder="2"/>
    </xf>
    <xf numFmtId="0" fontId="32" fillId="15" borderId="0" xfId="1" applyFont="1" applyFill="1" applyAlignment="1">
      <alignment horizontal="center"/>
    </xf>
    <xf numFmtId="0" fontId="21" fillId="15" borderId="0" xfId="1" applyFont="1" applyFill="1" applyAlignment="1">
      <alignment horizontal="right" readingOrder="2"/>
    </xf>
    <xf numFmtId="0" fontId="21" fillId="15" borderId="0" xfId="1" applyFont="1" applyFill="1" applyAlignment="1">
      <alignment horizontal="right"/>
    </xf>
    <xf numFmtId="0" fontId="19" fillId="15" borderId="0" xfId="1" applyFont="1" applyFill="1" applyAlignment="1">
      <alignment horizontal="right"/>
    </xf>
    <xf numFmtId="0" fontId="37" fillId="7" borderId="0" xfId="1" applyFont="1" applyFill="1" applyAlignment="1">
      <alignment horizontal="center" readingOrder="2"/>
    </xf>
    <xf numFmtId="0" fontId="38" fillId="13" borderId="0" xfId="1" applyFont="1" applyFill="1" applyAlignment="1">
      <alignment horizontal="center" readingOrder="2"/>
    </xf>
    <xf numFmtId="0" fontId="11" fillId="13" borderId="0" xfId="1" applyFill="1"/>
    <xf numFmtId="0" fontId="26" fillId="7" borderId="0" xfId="1" applyFont="1" applyFill="1" applyAlignment="1">
      <alignment horizontal="right" readingOrder="2"/>
    </xf>
    <xf numFmtId="0" fontId="13" fillId="7" borderId="25" xfId="2" applyFill="1" applyBorder="1"/>
    <xf numFmtId="0" fontId="0" fillId="0" borderId="12" xfId="0" applyBorder="1"/>
    <xf numFmtId="0" fontId="0" fillId="0" borderId="26" xfId="0" applyBorder="1"/>
    <xf numFmtId="0" fontId="39" fillId="0" borderId="22" xfId="0" applyFont="1" applyBorder="1"/>
    <xf numFmtId="0" fontId="39" fillId="0" borderId="23" xfId="0" applyFont="1" applyBorder="1"/>
    <xf numFmtId="0" fontId="39" fillId="0" borderId="24" xfId="0" applyFont="1" applyBorder="1"/>
    <xf numFmtId="0" fontId="3" fillId="4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6" xfId="0" applyFont="1" applyBorder="1" applyAlignment="1">
      <alignment horizontal="center"/>
    </xf>
    <xf numFmtId="0" fontId="10" fillId="0" borderId="6" xfId="0" applyFont="1" applyBorder="1"/>
    <xf numFmtId="0" fontId="0" fillId="16" borderId="0" xfId="0" applyFill="1" applyAlignment="1">
      <alignment horizontal="center" vertical="center"/>
    </xf>
    <xf numFmtId="0" fontId="0" fillId="16" borderId="0" xfId="0" applyFill="1" applyAlignment="1">
      <alignment vertical="center"/>
    </xf>
    <xf numFmtId="14" fontId="0" fillId="16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vertical="center"/>
    </xf>
    <xf numFmtId="14" fontId="0" fillId="7" borderId="0" xfId="0" applyNumberFormat="1" applyFill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40" fillId="3" borderId="0" xfId="0" applyFont="1" applyFill="1" applyAlignment="1">
      <alignment vertical="center"/>
    </xf>
    <xf numFmtId="14" fontId="40" fillId="3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2" xfId="1" xr:uid="{B9FD5CC8-A48D-4D22-A5F2-6F15CDE01BE3}"/>
    <cellStyle name="היפר-קישור 2" xfId="2" xr:uid="{EB173F22-28D4-4D64-BDF0-352B0E786B7A}"/>
  </cellStyles>
  <dxfs count="5">
    <dxf>
      <font>
        <b/>
        <i val="0"/>
        <color rgb="FFE65100"/>
      </font>
      <fill>
        <patternFill patternType="solid">
          <fgColor indexed="64"/>
          <bgColor rgb="FFFFF3E0"/>
        </patternFill>
      </fill>
    </dxf>
    <dxf>
      <font>
        <b/>
        <i val="0"/>
      </font>
    </dxf>
    <dxf>
      <fill>
        <patternFill patternType="solid">
          <fgColor indexed="64"/>
          <bgColor rgb="FFF5F7FA"/>
        </patternFill>
      </fill>
    </dxf>
    <dxf>
      <font>
        <color rgb="FFC62828"/>
      </font>
      <fill>
        <patternFill patternType="solid">
          <fgColor indexed="64"/>
          <bgColor rgb="FFFFEBEE"/>
        </patternFill>
      </fill>
    </dxf>
    <dxf>
      <font>
        <color rgb="FF6B6B6B"/>
      </font>
      <fill>
        <patternFill patternType="solid">
          <fgColor indexed="64"/>
          <bgColor rgb="FFE8F5E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התפלגות לפי סטטוס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'לוח בקרה'!$B$25</c:f>
              <c:strCache>
                <c:ptCount val="1"/>
                <c:pt idx="0">
                  <c:v>כמות</c:v>
                </c:pt>
              </c:strCache>
            </c:strRef>
          </c:tx>
          <c:dPt>
            <c:idx val="0"/>
            <c:bubble3D val="0"/>
            <c:spPr>
              <a:solidFill>
                <a:srgbClr val="42A5F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67-4791-B271-ADBE66DB10ED}"/>
              </c:ext>
            </c:extLst>
          </c:dPt>
          <c:dPt>
            <c:idx val="1"/>
            <c:bubble3D val="0"/>
            <c:spPr>
              <a:solidFill>
                <a:srgbClr val="FFA72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D67-4791-B271-ADBE66DB10ED}"/>
              </c:ext>
            </c:extLst>
          </c:dPt>
          <c:dPt>
            <c:idx val="2"/>
            <c:bubble3D val="0"/>
            <c:spPr>
              <a:solidFill>
                <a:srgbClr val="66BB6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D67-4791-B271-ADBE66DB10ED}"/>
              </c:ext>
            </c:extLst>
          </c:dPt>
          <c:cat>
            <c:strRef>
              <c:f>'לוח בקרה'!$A$26:$A$28</c:f>
              <c:strCache>
                <c:ptCount val="3"/>
                <c:pt idx="0">
                  <c:v>⏳ ממתינה</c:v>
                </c:pt>
                <c:pt idx="1">
                  <c:v>🔄 בתהליך</c:v>
                </c:pt>
                <c:pt idx="2">
                  <c:v>✅ הושלמה</c:v>
                </c:pt>
              </c:strCache>
            </c:strRef>
          </c:cat>
          <c:val>
            <c:numRef>
              <c:f>'לוח בקרה'!$B$26:$B$28</c:f>
              <c:numCache>
                <c:formatCode>General</c:formatCode>
                <c:ptCount val="3"/>
                <c:pt idx="0">
                  <c:v>3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67-4791-B271-ADBE66DB1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משימות לפי עדיפות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'לוח בקרה'!$B$30</c:f>
              <c:strCache>
                <c:ptCount val="1"/>
                <c:pt idx="0">
                  <c:v>כמות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5393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33-4B5C-AB57-804AA9BA9677}"/>
              </c:ext>
            </c:extLst>
          </c:dPt>
          <c:dPt>
            <c:idx val="1"/>
            <c:invertIfNegative val="0"/>
            <c:bubble3D val="0"/>
            <c:spPr>
              <a:solidFill>
                <a:srgbClr val="FDD83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933-4B5C-AB57-804AA9BA9677}"/>
              </c:ext>
            </c:extLst>
          </c:dPt>
          <c:dPt>
            <c:idx val="2"/>
            <c:invertIfNegative val="0"/>
            <c:bubble3D val="0"/>
            <c:spPr>
              <a:solidFill>
                <a:srgbClr val="43A0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933-4B5C-AB57-804AA9BA9677}"/>
              </c:ext>
            </c:extLst>
          </c:dPt>
          <c:cat>
            <c:strRef>
              <c:f>'לוח בקרה'!$A$31:$A$33</c:f>
              <c:strCache>
                <c:ptCount val="3"/>
                <c:pt idx="0">
                  <c:v>🔴 גבוהה</c:v>
                </c:pt>
                <c:pt idx="1">
                  <c:v>🟡 בינונית</c:v>
                </c:pt>
                <c:pt idx="2">
                  <c:v>🟢 נמוכה</c:v>
                </c:pt>
              </c:strCache>
            </c:strRef>
          </c:cat>
          <c:val>
            <c:numRef>
              <c:f>'לוח בקרה'!$B$31:$B$33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3-4B5C-AB57-804AA9BA9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6242960"/>
        <c:axId val="576243440"/>
      </c:barChart>
      <c:catAx>
        <c:axId val="5762429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76243440"/>
        <c:crosses val="autoZero"/>
        <c:auto val="1"/>
        <c:lblAlgn val="ctr"/>
        <c:lblOffset val="100"/>
        <c:noMultiLvlLbl val="0"/>
      </c:catAx>
      <c:valAx>
        <c:axId val="5762434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76242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233839</xdr:colOff>
      <xdr:row>9</xdr:row>
      <xdr:rowOff>213360</xdr:rowOff>
    </xdr:from>
    <xdr:to>
      <xdr:col>3</xdr:col>
      <xdr:colOff>1193959</xdr:colOff>
      <xdr:row>29</xdr:row>
      <xdr:rowOff>91440</xdr:rowOff>
    </xdr:to>
    <xdr:graphicFrame macro="">
      <xdr:nvGraphicFramePr>
        <xdr:cNvPr id="4" name="תרשים 3">
          <a:extLst>
            <a:ext uri="{FF2B5EF4-FFF2-40B4-BE49-F238E27FC236}">
              <a16:creationId xmlns:a16="http://schemas.microsoft.com/office/drawing/2014/main" id="{DA10E417-9A82-8FD4-D8CC-5CCEE321EA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144939</xdr:colOff>
      <xdr:row>9</xdr:row>
      <xdr:rowOff>205740</xdr:rowOff>
    </xdr:from>
    <xdr:to>
      <xdr:col>7</xdr:col>
      <xdr:colOff>1105059</xdr:colOff>
      <xdr:row>29</xdr:row>
      <xdr:rowOff>83820</xdr:rowOff>
    </xdr:to>
    <xdr:graphicFrame macro="">
      <xdr:nvGraphicFramePr>
        <xdr:cNvPr id="5" name="תרשים 4">
          <a:extLst>
            <a:ext uri="{FF2B5EF4-FFF2-40B4-BE49-F238E27FC236}">
              <a16:creationId xmlns:a16="http://schemas.microsoft.com/office/drawing/2014/main" id="{23A020BF-7FF9-3043-D184-3EF5635286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TasksTeamWithGannt.xlsx" TargetMode="External"/><Relationship Id="rId1" Type="http://schemas.openxmlformats.org/officeDocument/2006/relationships/externalLinkPath" Target="/Users/USER/Documents/wp/excel/static/files/TasksTeamWithGan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ברוכים הבאים"/>
      <sheetName val="ניהול משימות"/>
      <sheetName val="לוח גאנט"/>
      <sheetName val="דאשבורד"/>
      <sheetName val="הגדרו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שיווק</v>
          </cell>
          <cell r="B2" t="str">
            <v>ישראל ישראלי</v>
          </cell>
          <cell r="C2" t="str">
            <v>טרם החל</v>
          </cell>
          <cell r="D2" t="str">
            <v>נמוכה</v>
          </cell>
        </row>
        <row r="3">
          <cell r="A3" t="str">
            <v>פיתוח</v>
          </cell>
          <cell r="B3" t="str">
            <v>שרה כהן</v>
          </cell>
          <cell r="C3" t="str">
            <v>בביצוע</v>
          </cell>
          <cell r="D3" t="str">
            <v>בינונית</v>
          </cell>
        </row>
        <row r="4">
          <cell r="A4" t="str">
            <v>אדמיניסטרציה</v>
          </cell>
          <cell r="B4" t="str">
            <v>דוד לוי</v>
          </cell>
          <cell r="C4" t="str">
            <v>ממתין למשוב</v>
          </cell>
          <cell r="D4" t="str">
            <v>גבוהה</v>
          </cell>
        </row>
        <row r="5">
          <cell r="A5" t="str">
            <v>מכירות</v>
          </cell>
          <cell r="B5" t="str">
            <v>רחל מזרחי</v>
          </cell>
          <cell r="C5" t="str">
            <v>הושלם</v>
          </cell>
          <cell r="D5" t="str">
            <v>דחוף!</v>
          </cell>
        </row>
        <row r="6">
          <cell r="A6" t="str">
            <v>משאבי אנוש</v>
          </cell>
          <cell r="C6" t="str">
            <v>תקוע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AF7B9E9-7264-4D7A-AF9C-B0FDE669E668}">
  <we:reference id="wa200009404" version="1.0.0.8" store="he-IL" storeType="OMEX"/>
  <we:alternateReferences>
    <we:reference id="wa200009404" version="1.0.0.8" store="wa2000094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xcel.kova.co.il/contact" TargetMode="External"/><Relationship Id="rId7" Type="http://schemas.openxmlformats.org/officeDocument/2006/relationships/hyperlink" Target="https://excel.kova.co.il/contact" TargetMode="External"/><Relationship Id="rId2" Type="http://schemas.openxmlformats.org/officeDocument/2006/relationships/hyperlink" Target="https://excel.kova.co.il/contact" TargetMode="External"/><Relationship Id="rId1" Type="http://schemas.openxmlformats.org/officeDocument/2006/relationships/hyperlink" Target="https://excel.kova.co.il/contact" TargetMode="External"/><Relationship Id="rId6" Type="http://schemas.openxmlformats.org/officeDocument/2006/relationships/hyperlink" Target="https://excel.kova.co.il/contact" TargetMode="External"/><Relationship Id="rId5" Type="http://schemas.openxmlformats.org/officeDocument/2006/relationships/hyperlink" Target="https://excel.kova.co.il/contact" TargetMode="External"/><Relationship Id="rId4" Type="http://schemas.openxmlformats.org/officeDocument/2006/relationships/hyperlink" Target="https://excel.kova.co.il/contac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.kova.co.il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148E-DF6D-4905-8AE7-5FD1A5EAF2A9}">
  <dimension ref="A1:H112"/>
  <sheetViews>
    <sheetView showGridLines="0" rightToLeft="1" tabSelected="1" workbookViewId="0">
      <selection activeCell="G2" sqref="G2"/>
    </sheetView>
  </sheetViews>
  <sheetFormatPr defaultColWidth="9" defaultRowHeight="13.8" x14ac:dyDescent="0.25"/>
  <cols>
    <col min="1" max="1" width="3.19921875" style="8" customWidth="1"/>
    <col min="2" max="2" width="37.09765625" style="8" customWidth="1"/>
    <col min="3" max="3" width="33.19921875" style="8" customWidth="1"/>
    <col min="4" max="4" width="2.5" style="8" customWidth="1"/>
    <col min="5" max="5" width="33.19921875" style="8" customWidth="1"/>
    <col min="6" max="6" width="2.5" style="8" customWidth="1"/>
    <col min="7" max="7" width="33.19921875" style="8" customWidth="1"/>
    <col min="8" max="8" width="3.19921875" style="8" customWidth="1"/>
    <col min="9" max="16384" width="9" style="8"/>
  </cols>
  <sheetData>
    <row r="1" spans="1:8" ht="10.199999999999999" customHeight="1" x14ac:dyDescent="0.25">
      <c r="A1" s="7"/>
      <c r="B1" s="7"/>
      <c r="C1" s="7"/>
      <c r="D1" s="7"/>
      <c r="E1" s="7"/>
      <c r="F1" s="7"/>
      <c r="G1" s="7"/>
      <c r="H1" s="7"/>
    </row>
    <row r="2" spans="1:8" ht="40.200000000000003" customHeight="1" x14ac:dyDescent="0.6">
      <c r="A2" s="7"/>
      <c r="B2" s="9" t="s">
        <v>35</v>
      </c>
      <c r="C2" s="7"/>
      <c r="D2" s="7"/>
      <c r="E2" s="7"/>
      <c r="F2" s="7"/>
      <c r="G2" s="10" t="s">
        <v>36</v>
      </c>
      <c r="H2" s="7"/>
    </row>
    <row r="3" spans="1:8" ht="22.2" customHeight="1" x14ac:dyDescent="0.3">
      <c r="A3" s="7"/>
      <c r="B3" s="11" t="s">
        <v>37</v>
      </c>
      <c r="C3" s="7"/>
      <c r="D3" s="7"/>
      <c r="E3" s="7"/>
      <c r="F3" s="7"/>
      <c r="G3" s="7"/>
      <c r="H3" s="7"/>
    </row>
    <row r="4" spans="1:8" ht="4.2" customHeight="1" thickBot="1" x14ac:dyDescent="0.3">
      <c r="A4" s="7"/>
      <c r="B4" s="12"/>
      <c r="C4" s="12"/>
      <c r="D4" s="12"/>
      <c r="E4" s="12"/>
      <c r="F4" s="12"/>
      <c r="G4" s="12"/>
      <c r="H4" s="7"/>
    </row>
    <row r="5" spans="1:8" ht="10.199999999999999" customHeight="1" x14ac:dyDescent="0.25">
      <c r="A5" s="7"/>
      <c r="B5" s="7"/>
      <c r="C5" s="7"/>
      <c r="D5" s="7"/>
      <c r="E5" s="7"/>
      <c r="F5" s="7"/>
      <c r="G5" s="7"/>
      <c r="H5" s="7"/>
    </row>
    <row r="6" spans="1:8" ht="21" x14ac:dyDescent="0.4">
      <c r="A6" s="7"/>
      <c r="B6" s="13" t="s">
        <v>38</v>
      </c>
      <c r="C6" s="7"/>
      <c r="D6" s="7"/>
      <c r="E6" s="7"/>
      <c r="F6" s="7"/>
      <c r="G6" s="7"/>
      <c r="H6" s="7"/>
    </row>
    <row r="7" spans="1:8" ht="10.199999999999999" customHeight="1" x14ac:dyDescent="0.25">
      <c r="A7" s="7"/>
      <c r="B7" s="7"/>
      <c r="C7" s="7"/>
      <c r="D7" s="7"/>
      <c r="E7" s="7"/>
      <c r="F7" s="7"/>
      <c r="G7" s="7"/>
      <c r="H7" s="7"/>
    </row>
    <row r="8" spans="1:8" x14ac:dyDescent="0.25">
      <c r="A8" s="7"/>
      <c r="B8" s="14" t="s">
        <v>39</v>
      </c>
      <c r="C8" s="7"/>
      <c r="D8" s="7"/>
      <c r="E8" s="7"/>
      <c r="F8" s="7"/>
      <c r="G8" s="7"/>
      <c r="H8" s="7"/>
    </row>
    <row r="9" spans="1:8" x14ac:dyDescent="0.25">
      <c r="A9" s="7"/>
      <c r="B9" s="14" t="s">
        <v>40</v>
      </c>
      <c r="C9" s="7"/>
      <c r="D9" s="7"/>
      <c r="E9" s="7"/>
      <c r="F9" s="7"/>
      <c r="G9" s="7"/>
      <c r="H9" s="7"/>
    </row>
    <row r="10" spans="1:8" ht="10.199999999999999" customHeight="1" x14ac:dyDescent="0.25">
      <c r="A10" s="7"/>
      <c r="B10" s="7"/>
      <c r="C10" s="7"/>
      <c r="D10" s="7"/>
      <c r="E10" s="7"/>
      <c r="F10" s="7"/>
      <c r="G10" s="7"/>
      <c r="H10" s="7"/>
    </row>
    <row r="11" spans="1:8" ht="31.95" customHeight="1" x14ac:dyDescent="0.35">
      <c r="A11" s="7"/>
      <c r="B11" s="15" t="s">
        <v>41</v>
      </c>
      <c r="C11" s="16"/>
      <c r="D11" s="16"/>
      <c r="E11" s="16"/>
      <c r="F11" s="16"/>
      <c r="G11" s="16"/>
      <c r="H11" s="7"/>
    </row>
    <row r="12" spans="1:8" ht="10.199999999999999" customHeight="1" thickBot="1" x14ac:dyDescent="0.3">
      <c r="A12" s="7"/>
      <c r="B12" s="7"/>
      <c r="C12" s="7"/>
      <c r="D12" s="7"/>
      <c r="E12" s="7"/>
      <c r="F12" s="7"/>
      <c r="G12" s="7"/>
      <c r="H12" s="7"/>
    </row>
    <row r="13" spans="1:8" ht="15.6" x14ac:dyDescent="0.3">
      <c r="A13" s="7"/>
      <c r="B13" s="17" t="s">
        <v>42</v>
      </c>
      <c r="C13" s="18" t="s">
        <v>43</v>
      </c>
      <c r="D13" s="19"/>
      <c r="E13" s="17" t="s">
        <v>44</v>
      </c>
      <c r="F13" s="19"/>
      <c r="G13" s="17" t="s">
        <v>45</v>
      </c>
      <c r="H13" s="7"/>
    </row>
    <row r="14" spans="1:8" ht="14.4" thickBot="1" x14ac:dyDescent="0.3">
      <c r="A14" s="7"/>
      <c r="B14" s="20" t="s">
        <v>46</v>
      </c>
      <c r="C14" s="21" t="s">
        <v>47</v>
      </c>
      <c r="D14" s="19"/>
      <c r="E14" s="20" t="s">
        <v>48</v>
      </c>
      <c r="F14" s="19"/>
      <c r="G14" s="20" t="s">
        <v>49</v>
      </c>
      <c r="H14" s="7"/>
    </row>
    <row r="15" spans="1:8" ht="10.199999999999999" customHeight="1" x14ac:dyDescent="0.25">
      <c r="A15" s="7"/>
      <c r="H15" s="7"/>
    </row>
    <row r="16" spans="1:8" ht="31.95" customHeight="1" x14ac:dyDescent="0.35">
      <c r="A16" s="7"/>
      <c r="B16" s="22" t="s">
        <v>50</v>
      </c>
      <c r="C16" s="16"/>
      <c r="D16" s="16"/>
      <c r="E16" s="16"/>
      <c r="F16" s="16"/>
      <c r="G16" s="23" t="s">
        <v>36</v>
      </c>
      <c r="H16" s="7"/>
    </row>
    <row r="17" spans="1:8" ht="10.199999999999999" customHeight="1" x14ac:dyDescent="0.25">
      <c r="A17" s="7"/>
      <c r="B17" s="7"/>
      <c r="C17" s="7"/>
      <c r="D17" s="7"/>
      <c r="E17" s="7"/>
      <c r="F17" s="7"/>
      <c r="G17" s="7"/>
      <c r="H17" s="7"/>
    </row>
    <row r="18" spans="1:8" ht="17.399999999999999" x14ac:dyDescent="0.3">
      <c r="A18" s="7"/>
      <c r="B18" s="24" t="s">
        <v>51</v>
      </c>
      <c r="C18" s="25" t="s">
        <v>52</v>
      </c>
      <c r="D18" s="7"/>
      <c r="E18" s="24" t="s">
        <v>51</v>
      </c>
      <c r="F18" s="7"/>
      <c r="G18" s="25" t="s">
        <v>53</v>
      </c>
      <c r="H18" s="7"/>
    </row>
    <row r="19" spans="1:8" x14ac:dyDescent="0.25">
      <c r="A19" s="7"/>
      <c r="B19" s="7"/>
      <c r="C19" s="26" t="s">
        <v>54</v>
      </c>
      <c r="D19" s="7"/>
      <c r="E19" s="7"/>
      <c r="F19" s="7"/>
      <c r="G19" s="26" t="s">
        <v>55</v>
      </c>
      <c r="H19" s="7"/>
    </row>
    <row r="20" spans="1:8" ht="17.399999999999999" x14ac:dyDescent="0.3">
      <c r="A20" s="7"/>
      <c r="B20" s="24" t="s">
        <v>51</v>
      </c>
      <c r="C20" s="25" t="s">
        <v>56</v>
      </c>
      <c r="D20" s="7"/>
      <c r="E20" s="24" t="s">
        <v>51</v>
      </c>
      <c r="F20" s="7"/>
      <c r="G20" s="25" t="s">
        <v>57</v>
      </c>
      <c r="H20" s="7"/>
    </row>
    <row r="21" spans="1:8" x14ac:dyDescent="0.25">
      <c r="A21" s="7"/>
      <c r="B21" s="7"/>
      <c r="C21" s="26" t="s">
        <v>58</v>
      </c>
      <c r="D21" s="7"/>
      <c r="E21" s="7"/>
      <c r="F21" s="7"/>
      <c r="G21" s="26" t="s">
        <v>59</v>
      </c>
      <c r="H21" s="7"/>
    </row>
    <row r="22" spans="1:8" ht="17.399999999999999" x14ac:dyDescent="0.3">
      <c r="A22" s="7"/>
      <c r="B22" s="24" t="s">
        <v>51</v>
      </c>
      <c r="C22" s="25" t="s">
        <v>60</v>
      </c>
      <c r="D22" s="7"/>
      <c r="E22" s="24" t="s">
        <v>51</v>
      </c>
      <c r="F22" s="7"/>
      <c r="G22" s="25" t="s">
        <v>61</v>
      </c>
      <c r="H22" s="7"/>
    </row>
    <row r="23" spans="1:8" x14ac:dyDescent="0.25">
      <c r="A23" s="7"/>
      <c r="B23" s="7"/>
      <c r="C23" s="26" t="s">
        <v>62</v>
      </c>
      <c r="D23" s="7"/>
      <c r="E23" s="7"/>
      <c r="F23" s="7"/>
      <c r="G23" s="26" t="s">
        <v>63</v>
      </c>
      <c r="H23" s="7"/>
    </row>
    <row r="24" spans="1:8" ht="10.199999999999999" customHeight="1" x14ac:dyDescent="0.25">
      <c r="A24" s="7"/>
      <c r="B24" s="7"/>
      <c r="C24" s="7"/>
      <c r="D24" s="7"/>
      <c r="E24" s="7"/>
      <c r="F24" s="7"/>
      <c r="G24" s="7"/>
      <c r="H24" s="7"/>
    </row>
    <row r="25" spans="1:8" ht="31.95" customHeight="1" x14ac:dyDescent="0.35">
      <c r="A25" s="7"/>
      <c r="B25" s="27" t="s">
        <v>64</v>
      </c>
      <c r="C25" s="16"/>
      <c r="D25" s="16"/>
      <c r="E25" s="16"/>
      <c r="F25" s="16"/>
      <c r="G25" s="23" t="s">
        <v>36</v>
      </c>
      <c r="H25" s="7"/>
    </row>
    <row r="26" spans="1:8" ht="10.199999999999999" customHeight="1" x14ac:dyDescent="0.25">
      <c r="A26" s="7"/>
      <c r="B26" s="7"/>
      <c r="C26" s="7"/>
      <c r="D26" s="7"/>
      <c r="E26" s="7"/>
      <c r="F26" s="7"/>
      <c r="G26" s="7"/>
      <c r="H26" s="7"/>
    </row>
    <row r="27" spans="1:8" ht="15.6" x14ac:dyDescent="0.3">
      <c r="A27" s="7"/>
      <c r="B27" s="28" t="s">
        <v>65</v>
      </c>
      <c r="C27" s="7"/>
      <c r="D27" s="7"/>
      <c r="E27" s="7"/>
      <c r="F27" s="7"/>
      <c r="G27" s="7"/>
      <c r="H27" s="7"/>
    </row>
    <row r="28" spans="1:8" x14ac:dyDescent="0.25">
      <c r="A28" s="7"/>
      <c r="B28" s="29" t="s">
        <v>66</v>
      </c>
      <c r="C28" s="7"/>
      <c r="D28" s="7"/>
      <c r="E28" s="7"/>
      <c r="F28" s="7"/>
      <c r="G28" s="7"/>
      <c r="H28" s="7"/>
    </row>
    <row r="29" spans="1:8" ht="10.199999999999999" customHeight="1" x14ac:dyDescent="0.25">
      <c r="A29" s="7"/>
      <c r="B29" s="30"/>
      <c r="C29" s="7"/>
      <c r="D29" s="7"/>
      <c r="E29" s="7"/>
      <c r="F29" s="7"/>
      <c r="G29" s="7"/>
      <c r="H29" s="7"/>
    </row>
    <row r="30" spans="1:8" ht="16.8" x14ac:dyDescent="0.3">
      <c r="A30" s="7"/>
      <c r="B30" s="31" t="s">
        <v>67</v>
      </c>
      <c r="C30" s="7"/>
      <c r="D30" s="7"/>
      <c r="E30" s="7"/>
      <c r="F30" s="7"/>
      <c r="G30" s="7"/>
      <c r="H30" s="7"/>
    </row>
    <row r="31" spans="1:8" x14ac:dyDescent="0.25">
      <c r="A31" s="7"/>
      <c r="B31" s="32" t="s">
        <v>68</v>
      </c>
      <c r="C31" s="7"/>
      <c r="D31" s="7"/>
      <c r="E31" s="7"/>
      <c r="F31" s="7"/>
      <c r="G31" s="7"/>
      <c r="H31" s="7"/>
    </row>
    <row r="32" spans="1:8" ht="10.199999999999999" customHeight="1" thickBot="1" x14ac:dyDescent="0.3">
      <c r="A32" s="7"/>
      <c r="B32" s="7"/>
      <c r="C32" s="7"/>
      <c r="D32" s="7"/>
      <c r="E32" s="7"/>
      <c r="F32" s="7"/>
      <c r="G32" s="7"/>
      <c r="H32" s="7"/>
    </row>
    <row r="33" spans="1:8" ht="30.6" thickTop="1" x14ac:dyDescent="0.5">
      <c r="A33" s="7"/>
      <c r="B33" s="33">
        <v>3.36</v>
      </c>
      <c r="C33" s="33">
        <v>0.8</v>
      </c>
      <c r="D33" s="7"/>
      <c r="E33" s="33">
        <v>0.7</v>
      </c>
      <c r="F33" s="7"/>
      <c r="G33" s="34">
        <v>1.5</v>
      </c>
      <c r="H33" s="7"/>
    </row>
    <row r="34" spans="1:8" x14ac:dyDescent="0.25">
      <c r="A34" s="7"/>
      <c r="B34" s="35" t="s">
        <v>69</v>
      </c>
      <c r="C34" s="35" t="s">
        <v>70</v>
      </c>
      <c r="D34" s="7"/>
      <c r="E34" s="35" t="s">
        <v>71</v>
      </c>
      <c r="F34" s="7"/>
      <c r="G34" s="35" t="s">
        <v>72</v>
      </c>
      <c r="H34" s="7"/>
    </row>
    <row r="35" spans="1:8" ht="14.4" thickBot="1" x14ac:dyDescent="0.3">
      <c r="A35" s="7"/>
      <c r="B35" s="36" t="s">
        <v>73</v>
      </c>
      <c r="C35" s="36" t="s">
        <v>74</v>
      </c>
      <c r="D35" s="37"/>
      <c r="E35" s="36" t="s">
        <v>75</v>
      </c>
      <c r="F35" s="37"/>
      <c r="G35" s="36" t="s">
        <v>76</v>
      </c>
      <c r="H35" s="7"/>
    </row>
    <row r="36" spans="1:8" ht="10.199999999999999" customHeight="1" thickTop="1" x14ac:dyDescent="0.25">
      <c r="A36" s="7"/>
      <c r="B36" s="7"/>
      <c r="C36" s="7"/>
      <c r="D36" s="7"/>
      <c r="E36" s="7"/>
      <c r="F36" s="7"/>
      <c r="G36" s="7"/>
      <c r="H36" s="7"/>
    </row>
    <row r="37" spans="1:8" ht="31.95" customHeight="1" x14ac:dyDescent="0.35">
      <c r="A37" s="7"/>
      <c r="B37" s="15" t="s">
        <v>77</v>
      </c>
      <c r="C37" s="16"/>
      <c r="D37" s="16"/>
      <c r="E37" s="16"/>
      <c r="F37" s="16"/>
      <c r="G37" s="23" t="s">
        <v>36</v>
      </c>
      <c r="H37" s="7"/>
    </row>
    <row r="38" spans="1:8" ht="10.199999999999999" customHeight="1" x14ac:dyDescent="0.25">
      <c r="A38" s="7"/>
      <c r="B38" s="7"/>
      <c r="C38" s="7"/>
      <c r="D38" s="7"/>
      <c r="E38" s="7"/>
      <c r="F38" s="7"/>
      <c r="G38" s="7"/>
      <c r="H38" s="7"/>
    </row>
    <row r="39" spans="1:8" ht="15.6" x14ac:dyDescent="0.3">
      <c r="A39" s="7"/>
      <c r="C39" s="38" t="s">
        <v>78</v>
      </c>
      <c r="D39" s="37"/>
      <c r="E39" s="38" t="s">
        <v>79</v>
      </c>
      <c r="F39" s="37"/>
      <c r="G39" s="38" t="s">
        <v>80</v>
      </c>
      <c r="H39" s="7"/>
    </row>
    <row r="40" spans="1:8" ht="20.399999999999999" x14ac:dyDescent="0.35">
      <c r="A40" s="7"/>
      <c r="B40" s="39" t="s">
        <v>81</v>
      </c>
      <c r="C40" s="40" t="s">
        <v>82</v>
      </c>
      <c r="D40" s="7"/>
      <c r="E40" s="40" t="s">
        <v>83</v>
      </c>
      <c r="F40" s="7"/>
      <c r="G40" s="40" t="s">
        <v>84</v>
      </c>
      <c r="H40" s="7"/>
    </row>
    <row r="41" spans="1:8" x14ac:dyDescent="0.25">
      <c r="A41" s="7"/>
      <c r="B41" s="7"/>
      <c r="C41" s="40" t="s">
        <v>85</v>
      </c>
      <c r="D41" s="7"/>
      <c r="E41" s="40" t="s">
        <v>86</v>
      </c>
      <c r="F41" s="7"/>
      <c r="G41" s="41" t="s">
        <v>87</v>
      </c>
      <c r="H41" s="7"/>
    </row>
    <row r="42" spans="1:8" x14ac:dyDescent="0.25">
      <c r="A42" s="7"/>
      <c r="B42" s="7"/>
      <c r="C42" s="40" t="s">
        <v>88</v>
      </c>
      <c r="D42" s="7"/>
      <c r="E42" s="40" t="s">
        <v>89</v>
      </c>
      <c r="F42" s="7"/>
      <c r="G42" s="40" t="s">
        <v>90</v>
      </c>
      <c r="H42" s="7"/>
    </row>
    <row r="43" spans="1:8" ht="10.199999999999999" customHeight="1" x14ac:dyDescent="0.25">
      <c r="A43" s="7"/>
      <c r="B43" s="7"/>
      <c r="C43" s="7"/>
      <c r="D43" s="7"/>
      <c r="E43" s="7"/>
      <c r="F43" s="7"/>
      <c r="G43" s="7"/>
      <c r="H43" s="7"/>
    </row>
    <row r="44" spans="1:8" ht="10.199999999999999" customHeight="1" x14ac:dyDescent="0.25">
      <c r="A44" s="7"/>
      <c r="B44" s="7"/>
      <c r="C44" s="7"/>
      <c r="D44" s="7"/>
      <c r="E44" s="7"/>
      <c r="F44" s="7"/>
      <c r="G44" s="7"/>
      <c r="H44" s="7"/>
    </row>
    <row r="45" spans="1:8" ht="31.95" customHeight="1" x14ac:dyDescent="0.35">
      <c r="A45" s="7"/>
      <c r="B45" s="15" t="s">
        <v>91</v>
      </c>
      <c r="C45" s="16"/>
      <c r="D45" s="16"/>
      <c r="E45" s="16"/>
      <c r="F45" s="16"/>
      <c r="G45" s="23" t="s">
        <v>36</v>
      </c>
      <c r="H45" s="7"/>
    </row>
    <row r="46" spans="1:8" ht="10.199999999999999" customHeight="1" x14ac:dyDescent="0.25">
      <c r="A46" s="7"/>
      <c r="B46" s="7"/>
      <c r="C46" s="7"/>
      <c r="D46" s="7"/>
      <c r="E46" s="7"/>
      <c r="F46" s="7"/>
      <c r="G46" s="7"/>
      <c r="H46" s="7"/>
    </row>
    <row r="47" spans="1:8" x14ac:dyDescent="0.25">
      <c r="A47" s="7"/>
      <c r="B47" s="42" t="s">
        <v>92</v>
      </c>
      <c r="C47" s="43" t="s">
        <v>93</v>
      </c>
      <c r="D47" s="7"/>
      <c r="E47" s="44" t="s">
        <v>94</v>
      </c>
      <c r="F47" s="7"/>
      <c r="G47" s="7"/>
      <c r="H47" s="7"/>
    </row>
    <row r="48" spans="1:8" x14ac:dyDescent="0.25">
      <c r="A48" s="7"/>
      <c r="B48" s="45" t="s">
        <v>95</v>
      </c>
      <c r="C48" s="46" t="s">
        <v>96</v>
      </c>
      <c r="D48" s="7"/>
      <c r="E48" s="47" t="s">
        <v>97</v>
      </c>
      <c r="F48" s="7"/>
      <c r="G48" s="7"/>
      <c r="H48" s="7"/>
    </row>
    <row r="49" spans="1:8" x14ac:dyDescent="0.25">
      <c r="A49" s="7"/>
      <c r="B49" s="48" t="s">
        <v>98</v>
      </c>
      <c r="C49" s="49" t="s">
        <v>99</v>
      </c>
      <c r="D49" s="7"/>
      <c r="E49" s="50" t="s">
        <v>100</v>
      </c>
      <c r="F49" s="7"/>
      <c r="G49" s="7"/>
      <c r="H49" s="7"/>
    </row>
    <row r="50" spans="1:8" x14ac:dyDescent="0.25">
      <c r="A50" s="7"/>
      <c r="B50" s="51" t="s">
        <v>101</v>
      </c>
      <c r="C50" s="52" t="s">
        <v>102</v>
      </c>
      <c r="D50" s="7"/>
      <c r="E50" s="53" t="s">
        <v>103</v>
      </c>
      <c r="F50" s="7"/>
      <c r="G50" s="7"/>
      <c r="H50" s="7"/>
    </row>
    <row r="51" spans="1:8" x14ac:dyDescent="0.25">
      <c r="A51" s="7"/>
      <c r="B51" s="48" t="s">
        <v>104</v>
      </c>
      <c r="C51" s="49" t="s">
        <v>105</v>
      </c>
      <c r="D51" s="7"/>
      <c r="E51" s="50" t="s">
        <v>106</v>
      </c>
      <c r="F51" s="7"/>
      <c r="G51" s="7"/>
      <c r="H51" s="7"/>
    </row>
    <row r="52" spans="1:8" x14ac:dyDescent="0.25">
      <c r="A52" s="7"/>
      <c r="B52" s="51" t="s">
        <v>107</v>
      </c>
      <c r="C52" s="52" t="s">
        <v>108</v>
      </c>
      <c r="D52" s="7"/>
      <c r="E52" s="53" t="s">
        <v>109</v>
      </c>
      <c r="F52" s="7"/>
      <c r="G52" s="7"/>
      <c r="H52" s="7"/>
    </row>
    <row r="53" spans="1:8" x14ac:dyDescent="0.25">
      <c r="A53" s="7"/>
      <c r="B53" s="54" t="s">
        <v>110</v>
      </c>
      <c r="C53" s="55" t="s">
        <v>111</v>
      </c>
      <c r="D53" s="7"/>
      <c r="E53" s="56" t="s">
        <v>112</v>
      </c>
      <c r="F53" s="7"/>
      <c r="G53" s="7"/>
      <c r="H53" s="7"/>
    </row>
    <row r="54" spans="1:8" ht="10.199999999999999" customHeight="1" x14ac:dyDescent="0.25">
      <c r="A54" s="7"/>
      <c r="B54" s="7"/>
      <c r="C54" s="7"/>
      <c r="D54" s="7"/>
      <c r="E54" s="7"/>
      <c r="F54" s="7"/>
      <c r="G54" s="7"/>
      <c r="H54" s="7"/>
    </row>
    <row r="55" spans="1:8" ht="31.95" customHeight="1" x14ac:dyDescent="0.35">
      <c r="A55" s="7"/>
      <c r="B55" s="22" t="s">
        <v>113</v>
      </c>
      <c r="C55" s="16"/>
      <c r="D55" s="16"/>
      <c r="E55" s="16"/>
      <c r="F55" s="16"/>
      <c r="G55" s="23" t="s">
        <v>36</v>
      </c>
      <c r="H55" s="7"/>
    </row>
    <row r="56" spans="1:8" ht="10.199999999999999" customHeight="1" x14ac:dyDescent="0.25">
      <c r="A56" s="7"/>
      <c r="B56" s="7"/>
      <c r="C56" s="7"/>
      <c r="D56" s="7"/>
      <c r="E56" s="7"/>
      <c r="F56" s="7"/>
      <c r="G56" s="7"/>
      <c r="H56" s="7"/>
    </row>
    <row r="57" spans="1:8" ht="15.6" customHeight="1" x14ac:dyDescent="0.35">
      <c r="A57" s="7"/>
      <c r="B57" s="57"/>
      <c r="C57" s="58" t="s">
        <v>114</v>
      </c>
      <c r="D57" s="7"/>
      <c r="E57" s="59" t="s">
        <v>115</v>
      </c>
      <c r="F57" s="7"/>
      <c r="G57" s="58" t="s">
        <v>116</v>
      </c>
      <c r="H57" s="7"/>
    </row>
    <row r="58" spans="1:8" ht="20.399999999999999" x14ac:dyDescent="0.35">
      <c r="A58" s="7"/>
      <c r="B58" s="57" t="s">
        <v>117</v>
      </c>
      <c r="C58" s="60" t="s">
        <v>118</v>
      </c>
      <c r="D58" s="7"/>
      <c r="E58" s="60" t="s">
        <v>119</v>
      </c>
      <c r="F58" s="7"/>
      <c r="G58" s="60" t="s">
        <v>120</v>
      </c>
      <c r="H58" s="7"/>
    </row>
    <row r="59" spans="1:8" ht="12" customHeight="1" x14ac:dyDescent="0.35">
      <c r="A59" s="7"/>
      <c r="B59" s="57"/>
      <c r="C59" s="60" t="s">
        <v>121</v>
      </c>
      <c r="D59" s="7"/>
      <c r="E59" s="60" t="s">
        <v>122</v>
      </c>
      <c r="F59" s="7"/>
      <c r="G59" s="60" t="s">
        <v>123</v>
      </c>
      <c r="H59" s="7"/>
    </row>
    <row r="60" spans="1:8" ht="10.199999999999999" customHeight="1" x14ac:dyDescent="0.25">
      <c r="A60" s="7"/>
      <c r="B60" s="7"/>
      <c r="C60" s="7"/>
      <c r="D60" s="7"/>
      <c r="E60" s="7"/>
      <c r="F60" s="7"/>
      <c r="G60" s="7"/>
      <c r="H60" s="7"/>
    </row>
    <row r="61" spans="1:8" ht="4.2" customHeight="1" x14ac:dyDescent="0.25">
      <c r="A61" s="7"/>
      <c r="B61" s="16"/>
      <c r="C61" s="16"/>
      <c r="D61" s="16"/>
      <c r="E61" s="16"/>
      <c r="F61" s="16"/>
      <c r="G61" s="16"/>
      <c r="H61" s="7"/>
    </row>
    <row r="62" spans="1:8" ht="10.199999999999999" customHeight="1" x14ac:dyDescent="0.25">
      <c r="A62" s="7"/>
      <c r="B62" s="7"/>
      <c r="C62" s="7"/>
      <c r="D62" s="7"/>
      <c r="E62" s="7"/>
      <c r="F62" s="7"/>
      <c r="G62" s="7"/>
      <c r="H62" s="7"/>
    </row>
    <row r="63" spans="1:8" ht="22.8" x14ac:dyDescent="0.4">
      <c r="A63" s="7"/>
      <c r="B63" s="61" t="s">
        <v>124</v>
      </c>
      <c r="C63" s="7"/>
      <c r="D63" s="7"/>
      <c r="E63" s="7"/>
      <c r="F63" s="7"/>
      <c r="G63" s="7"/>
      <c r="H63" s="7"/>
    </row>
    <row r="64" spans="1:8" ht="10.199999999999999" customHeight="1" x14ac:dyDescent="0.25">
      <c r="A64" s="7"/>
      <c r="B64" s="7"/>
      <c r="C64" s="7"/>
      <c r="D64" s="7"/>
      <c r="E64" s="7"/>
      <c r="F64" s="7"/>
      <c r="G64" s="7"/>
      <c r="H64" s="7"/>
    </row>
    <row r="65" spans="1:8" ht="15" x14ac:dyDescent="0.25">
      <c r="A65" s="7"/>
      <c r="B65" s="28" t="s">
        <v>125</v>
      </c>
      <c r="C65" s="7"/>
      <c r="D65" s="7"/>
      <c r="E65" s="7"/>
      <c r="F65" s="7"/>
      <c r="G65" s="7"/>
      <c r="H65" s="7"/>
    </row>
    <row r="66" spans="1:8" ht="15" x14ac:dyDescent="0.25">
      <c r="A66" s="7"/>
      <c r="B66" s="28" t="s">
        <v>126</v>
      </c>
      <c r="C66" s="7"/>
      <c r="D66" s="7"/>
      <c r="E66" s="10" t="s">
        <v>36</v>
      </c>
      <c r="F66" s="7"/>
      <c r="G66" s="7"/>
      <c r="H66" s="7"/>
    </row>
    <row r="67" spans="1:8" ht="10.199999999999999" customHeight="1" x14ac:dyDescent="0.25">
      <c r="A67" s="7"/>
      <c r="B67" s="7"/>
      <c r="C67" s="7"/>
      <c r="D67" s="7"/>
      <c r="E67" s="7"/>
      <c r="F67" s="7"/>
      <c r="G67" s="7"/>
      <c r="H67" s="7"/>
    </row>
    <row r="68" spans="1:8" ht="40.200000000000003" customHeight="1" x14ac:dyDescent="0.4">
      <c r="A68" s="7"/>
      <c r="B68" s="62" t="s">
        <v>127</v>
      </c>
      <c r="C68" s="63"/>
      <c r="D68" s="63"/>
      <c r="E68" s="63"/>
      <c r="F68" s="63"/>
      <c r="G68" s="63"/>
      <c r="H68" s="7"/>
    </row>
    <row r="69" spans="1:8" x14ac:dyDescent="0.25">
      <c r="A69" s="7"/>
      <c r="B69" s="64" t="s">
        <v>128</v>
      </c>
      <c r="C69" s="7"/>
      <c r="D69" s="7"/>
      <c r="E69" s="7"/>
      <c r="F69" s="7"/>
      <c r="G69" s="7"/>
      <c r="H69" s="7"/>
    </row>
    <row r="70" spans="1:8" ht="10.199999999999999" customHeight="1" x14ac:dyDescent="0.25">
      <c r="A70" s="7"/>
      <c r="B70" s="7"/>
      <c r="C70" s="7"/>
      <c r="D70" s="7"/>
      <c r="E70" s="7"/>
      <c r="F70" s="7"/>
      <c r="G70" s="7"/>
      <c r="H70" s="7"/>
    </row>
    <row r="71" spans="1:8" ht="4.2" customHeight="1" x14ac:dyDescent="0.25">
      <c r="A71" s="7"/>
      <c r="B71" s="16"/>
      <c r="C71" s="16"/>
      <c r="D71" s="16"/>
      <c r="E71" s="16"/>
      <c r="F71" s="16"/>
      <c r="G71" s="16"/>
      <c r="H71" s="7"/>
    </row>
    <row r="72" spans="1:8" x14ac:dyDescent="0.25">
      <c r="A72" s="7"/>
      <c r="B72" s="32" t="s">
        <v>129</v>
      </c>
      <c r="C72" s="7"/>
      <c r="D72" s="7"/>
      <c r="E72" s="7"/>
      <c r="F72" s="7"/>
      <c r="G72" s="7"/>
      <c r="H72" s="7"/>
    </row>
    <row r="73" spans="1:8" x14ac:dyDescent="0.25">
      <c r="A73" s="7"/>
      <c r="B73" s="7"/>
      <c r="C73" s="7"/>
      <c r="D73" s="7"/>
      <c r="E73" s="7"/>
      <c r="F73" s="7"/>
      <c r="G73" s="7"/>
      <c r="H73" s="7"/>
    </row>
    <row r="74" spans="1:8" x14ac:dyDescent="0.25">
      <c r="A74" s="7"/>
      <c r="B74" s="7"/>
      <c r="C74" s="7"/>
      <c r="D74" s="7"/>
      <c r="E74" s="7"/>
      <c r="F74" s="7"/>
      <c r="G74" s="7"/>
      <c r="H74" s="7"/>
    </row>
    <row r="75" spans="1:8" x14ac:dyDescent="0.25">
      <c r="A75" s="7"/>
      <c r="B75" s="7"/>
      <c r="C75" s="7"/>
      <c r="D75" s="7"/>
      <c r="E75" s="7"/>
      <c r="F75" s="7"/>
      <c r="G75" s="7"/>
      <c r="H75" s="7"/>
    </row>
    <row r="76" spans="1:8" x14ac:dyDescent="0.25">
      <c r="A76" s="7"/>
      <c r="B76" s="7"/>
      <c r="C76" s="7"/>
      <c r="D76" s="7"/>
      <c r="E76" s="7"/>
      <c r="F76" s="7"/>
      <c r="G76" s="7"/>
      <c r="H76" s="7"/>
    </row>
    <row r="77" spans="1:8" x14ac:dyDescent="0.25">
      <c r="A77" s="7"/>
      <c r="B77" s="7"/>
      <c r="C77" s="7"/>
      <c r="D77" s="7"/>
      <c r="E77" s="7"/>
      <c r="F77" s="7"/>
      <c r="G77" s="7"/>
      <c r="H77" s="7"/>
    </row>
    <row r="78" spans="1:8" x14ac:dyDescent="0.25">
      <c r="A78" s="7"/>
      <c r="B78" s="7"/>
      <c r="C78" s="7"/>
      <c r="D78" s="7"/>
      <c r="E78" s="7"/>
      <c r="F78" s="7"/>
      <c r="G78" s="7"/>
      <c r="H78" s="7"/>
    </row>
    <row r="79" spans="1:8" x14ac:dyDescent="0.25">
      <c r="A79" s="7"/>
      <c r="B79" s="7"/>
      <c r="C79" s="7"/>
      <c r="D79" s="7"/>
      <c r="E79" s="7"/>
      <c r="F79" s="7"/>
      <c r="G79" s="7"/>
      <c r="H79" s="7"/>
    </row>
    <row r="80" spans="1:8" x14ac:dyDescent="0.25">
      <c r="A80" s="7"/>
      <c r="B80" s="7"/>
      <c r="C80" s="7"/>
      <c r="D80" s="7"/>
      <c r="E80" s="7"/>
      <c r="F80" s="7"/>
      <c r="G80" s="7"/>
      <c r="H80" s="7"/>
    </row>
    <row r="81" spans="1:8" x14ac:dyDescent="0.25">
      <c r="A81" s="7"/>
      <c r="B81" s="7"/>
      <c r="C81" s="7"/>
      <c r="D81" s="7"/>
      <c r="E81" s="7"/>
      <c r="F81" s="7"/>
      <c r="G81" s="7"/>
      <c r="H81" s="7"/>
    </row>
    <row r="82" spans="1:8" x14ac:dyDescent="0.25">
      <c r="A82" s="7"/>
      <c r="B82" s="7"/>
      <c r="C82" s="7"/>
      <c r="D82" s="7"/>
      <c r="E82" s="7"/>
      <c r="F82" s="7"/>
      <c r="G82" s="7"/>
      <c r="H82" s="7"/>
    </row>
    <row r="83" spans="1:8" x14ac:dyDescent="0.25">
      <c r="A83" s="7"/>
      <c r="B83" s="7"/>
      <c r="C83" s="7"/>
      <c r="D83" s="7"/>
      <c r="E83" s="7"/>
      <c r="F83" s="7"/>
      <c r="G83" s="7"/>
      <c r="H83" s="7"/>
    </row>
    <row r="84" spans="1:8" x14ac:dyDescent="0.25">
      <c r="A84" s="7"/>
      <c r="B84" s="7"/>
      <c r="C84" s="7"/>
      <c r="D84" s="7"/>
      <c r="E84" s="7"/>
      <c r="F84" s="7"/>
      <c r="G84" s="7"/>
      <c r="H84" s="7"/>
    </row>
    <row r="85" spans="1:8" x14ac:dyDescent="0.25">
      <c r="A85" s="7"/>
      <c r="B85" s="7"/>
      <c r="C85" s="7"/>
      <c r="D85" s="7"/>
      <c r="E85" s="7"/>
      <c r="F85" s="7"/>
      <c r="G85" s="7"/>
      <c r="H85" s="7"/>
    </row>
    <row r="86" spans="1:8" x14ac:dyDescent="0.25">
      <c r="A86" s="7"/>
      <c r="B86" s="7"/>
      <c r="C86" s="7"/>
      <c r="D86" s="7"/>
      <c r="E86" s="7"/>
      <c r="F86" s="7"/>
      <c r="G86" s="7"/>
      <c r="H86" s="7"/>
    </row>
    <row r="87" spans="1:8" x14ac:dyDescent="0.25">
      <c r="A87" s="7"/>
      <c r="B87" s="7"/>
      <c r="C87" s="7"/>
      <c r="D87" s="7"/>
      <c r="E87" s="7"/>
      <c r="F87" s="7"/>
      <c r="G87" s="7"/>
      <c r="H87" s="7"/>
    </row>
    <row r="88" spans="1:8" x14ac:dyDescent="0.25">
      <c r="A88" s="7"/>
      <c r="B88" s="7"/>
      <c r="C88" s="7"/>
      <c r="D88" s="7"/>
      <c r="E88" s="7"/>
      <c r="F88" s="7"/>
      <c r="G88" s="7"/>
      <c r="H88" s="7"/>
    </row>
    <row r="89" spans="1:8" x14ac:dyDescent="0.25">
      <c r="A89" s="7"/>
      <c r="B89" s="7"/>
      <c r="C89" s="7"/>
      <c r="D89" s="7"/>
      <c r="E89" s="7"/>
      <c r="F89" s="7"/>
      <c r="G89" s="7"/>
      <c r="H89" s="7"/>
    </row>
    <row r="90" spans="1:8" x14ac:dyDescent="0.25">
      <c r="A90" s="7"/>
      <c r="B90" s="7"/>
      <c r="C90" s="7"/>
      <c r="D90" s="7"/>
      <c r="E90" s="7"/>
      <c r="F90" s="7"/>
      <c r="G90" s="7"/>
      <c r="H90" s="7"/>
    </row>
    <row r="91" spans="1:8" x14ac:dyDescent="0.25">
      <c r="A91" s="7"/>
      <c r="B91" s="7"/>
      <c r="C91" s="7"/>
      <c r="D91" s="7"/>
      <c r="E91" s="7"/>
      <c r="F91" s="7"/>
      <c r="G91" s="7"/>
      <c r="H91" s="7"/>
    </row>
    <row r="92" spans="1:8" x14ac:dyDescent="0.25">
      <c r="A92" s="7"/>
      <c r="B92" s="7"/>
      <c r="C92" s="7"/>
      <c r="D92" s="7"/>
      <c r="E92" s="7"/>
      <c r="F92" s="7"/>
      <c r="G92" s="7"/>
      <c r="H92" s="7"/>
    </row>
    <row r="93" spans="1:8" x14ac:dyDescent="0.25">
      <c r="A93" s="7"/>
      <c r="B93" s="7"/>
      <c r="C93" s="7"/>
      <c r="D93" s="7"/>
      <c r="E93" s="7"/>
      <c r="F93" s="7"/>
      <c r="G93" s="7"/>
      <c r="H93" s="7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x14ac:dyDescent="0.25">
      <c r="A95" s="7"/>
      <c r="B95" s="7"/>
      <c r="C95" s="7"/>
      <c r="D95" s="7"/>
      <c r="E95" s="7"/>
      <c r="F95" s="7"/>
      <c r="G95" s="7"/>
      <c r="H95" s="7"/>
    </row>
    <row r="96" spans="1:8" x14ac:dyDescent="0.25">
      <c r="A96" s="7"/>
      <c r="B96" s="7"/>
      <c r="C96" s="7"/>
      <c r="D96" s="7"/>
      <c r="E96" s="7"/>
      <c r="F96" s="7"/>
      <c r="G96" s="7"/>
      <c r="H96" s="7"/>
    </row>
    <row r="97" spans="1:8" x14ac:dyDescent="0.25">
      <c r="A97" s="7"/>
      <c r="B97" s="7"/>
      <c r="C97" s="7"/>
      <c r="D97" s="7"/>
      <c r="E97" s="7"/>
      <c r="F97" s="7"/>
      <c r="G97" s="7"/>
      <c r="H97" s="7"/>
    </row>
    <row r="98" spans="1:8" x14ac:dyDescent="0.25">
      <c r="A98" s="7"/>
      <c r="B98" s="7"/>
      <c r="C98" s="7"/>
      <c r="D98" s="7"/>
      <c r="E98" s="7"/>
      <c r="F98" s="7"/>
      <c r="G98" s="7"/>
      <c r="H98" s="7"/>
    </row>
    <row r="99" spans="1:8" x14ac:dyDescent="0.25">
      <c r="A99" s="7"/>
      <c r="B99" s="7"/>
      <c r="C99" s="7"/>
      <c r="D99" s="7"/>
      <c r="E99" s="7"/>
      <c r="F99" s="7"/>
      <c r="G99" s="7"/>
      <c r="H99" s="7"/>
    </row>
    <row r="100" spans="1:8" x14ac:dyDescent="0.25">
      <c r="A100" s="7"/>
      <c r="B100" s="7"/>
      <c r="C100" s="7"/>
      <c r="D100" s="7"/>
      <c r="E100" s="7"/>
      <c r="F100" s="7"/>
      <c r="G100" s="7"/>
      <c r="H100" s="7"/>
    </row>
    <row r="101" spans="1:8" x14ac:dyDescent="0.25">
      <c r="A101" s="7"/>
      <c r="B101" s="7"/>
      <c r="C101" s="7"/>
      <c r="D101" s="7"/>
      <c r="E101" s="7"/>
      <c r="F101" s="7"/>
      <c r="G101" s="7"/>
      <c r="H101" s="7"/>
    </row>
    <row r="102" spans="1:8" x14ac:dyDescent="0.25">
      <c r="A102" s="7"/>
      <c r="B102" s="7"/>
      <c r="C102" s="7"/>
      <c r="D102" s="7"/>
      <c r="E102" s="7"/>
      <c r="F102" s="7"/>
      <c r="G102" s="7"/>
      <c r="H102" s="7"/>
    </row>
    <row r="103" spans="1:8" x14ac:dyDescent="0.25">
      <c r="A103" s="7"/>
      <c r="B103" s="7"/>
      <c r="C103" s="7"/>
      <c r="D103" s="7"/>
      <c r="E103" s="7"/>
      <c r="F103" s="7"/>
      <c r="G103" s="7"/>
      <c r="H103" s="7"/>
    </row>
    <row r="104" spans="1:8" x14ac:dyDescent="0.25">
      <c r="A104" s="7"/>
      <c r="B104" s="7"/>
      <c r="C104" s="7"/>
      <c r="D104" s="7"/>
      <c r="E104" s="7"/>
      <c r="F104" s="7"/>
      <c r="G104" s="7"/>
      <c r="H104" s="7"/>
    </row>
    <row r="105" spans="1:8" x14ac:dyDescent="0.25">
      <c r="A105" s="7"/>
      <c r="B105" s="7"/>
      <c r="C105" s="7"/>
      <c r="D105" s="7"/>
      <c r="E105" s="7"/>
      <c r="F105" s="7"/>
      <c r="G105" s="7"/>
      <c r="H105" s="7"/>
    </row>
    <row r="106" spans="1:8" x14ac:dyDescent="0.25">
      <c r="A106" s="7"/>
      <c r="B106" s="7"/>
      <c r="C106" s="7"/>
      <c r="D106" s="7"/>
      <c r="E106" s="7"/>
      <c r="F106" s="7"/>
      <c r="G106" s="7"/>
      <c r="H106" s="7"/>
    </row>
    <row r="107" spans="1:8" x14ac:dyDescent="0.25">
      <c r="A107" s="7"/>
      <c r="B107" s="7"/>
      <c r="C107" s="7"/>
      <c r="D107" s="7"/>
      <c r="E107" s="7"/>
      <c r="F107" s="7"/>
      <c r="G107" s="7"/>
      <c r="H107" s="7"/>
    </row>
    <row r="108" spans="1:8" x14ac:dyDescent="0.25">
      <c r="A108" s="7"/>
      <c r="B108" s="7"/>
      <c r="C108" s="7"/>
      <c r="D108" s="7"/>
      <c r="E108" s="7"/>
      <c r="F108" s="7"/>
      <c r="G108" s="7"/>
      <c r="H108" s="7"/>
    </row>
    <row r="109" spans="1:8" x14ac:dyDescent="0.25">
      <c r="A109" s="7"/>
      <c r="B109" s="7"/>
      <c r="C109" s="7"/>
      <c r="D109" s="7"/>
      <c r="E109" s="7"/>
      <c r="F109" s="7"/>
      <c r="G109" s="7"/>
      <c r="H109" s="7"/>
    </row>
    <row r="110" spans="1:8" x14ac:dyDescent="0.25">
      <c r="A110" s="7"/>
      <c r="B110" s="7"/>
      <c r="C110" s="7"/>
      <c r="D110" s="7"/>
      <c r="E110" s="7"/>
      <c r="F110" s="7"/>
      <c r="G110" s="7"/>
      <c r="H110" s="7"/>
    </row>
    <row r="111" spans="1:8" x14ac:dyDescent="0.25">
      <c r="A111" s="7"/>
      <c r="B111" s="7"/>
      <c r="C111" s="7"/>
      <c r="D111" s="7"/>
      <c r="E111" s="7"/>
      <c r="F111" s="7"/>
      <c r="G111" s="7"/>
      <c r="H111" s="7"/>
    </row>
    <row r="112" spans="1:8" x14ac:dyDescent="0.25">
      <c r="A112" s="7"/>
      <c r="B112" s="7"/>
      <c r="C112" s="7"/>
      <c r="D112" s="7"/>
      <c r="E112" s="7"/>
      <c r="F112" s="7"/>
      <c r="G112" s="7"/>
      <c r="H112" s="7"/>
    </row>
  </sheetData>
  <hyperlinks>
    <hyperlink ref="G2" r:id="rId1" xr:uid="{C1E4B3BE-BDF6-4A1F-9270-EF7A8AD63C2A}"/>
    <hyperlink ref="G16" r:id="rId2" xr:uid="{E171807D-2D92-4DD6-8B45-60CE5E06602C}"/>
    <hyperlink ref="G25" r:id="rId3" xr:uid="{E89D6EFA-FB64-4334-9971-378F579923D2}"/>
    <hyperlink ref="G37" r:id="rId4" xr:uid="{D43788D6-D706-4294-BD4E-5F72B4DF7B05}"/>
    <hyperlink ref="G45" r:id="rId5" xr:uid="{DD840EE7-8585-4027-9533-CBA166CFFC29}"/>
    <hyperlink ref="G55" r:id="rId6" xr:uid="{58859717-B577-465B-96ED-D3486CA6AF7D}"/>
    <hyperlink ref="E66" r:id="rId7" xr:uid="{FD63E501-3FEB-41EC-BCFE-955578623629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E7119-20AA-4637-8C2A-40CB0B023376}">
  <dimension ref="A1:H51"/>
  <sheetViews>
    <sheetView rightToLeft="1" workbookViewId="0">
      <pane ySplit="1" topLeftCell="A2" activePane="bottomLeft" state="frozen"/>
      <selection pane="bottomLeft" activeCell="C6" sqref="C6"/>
    </sheetView>
  </sheetViews>
  <sheetFormatPr defaultRowHeight="13.8" x14ac:dyDescent="0.25"/>
  <cols>
    <col min="1" max="1" width="6.69921875" customWidth="1"/>
    <col min="2" max="2" width="36.69921875" customWidth="1"/>
    <col min="3" max="5" width="16.69921875" customWidth="1"/>
    <col min="6" max="7" width="18.296875" customWidth="1"/>
    <col min="8" max="8" width="33.296875" customWidth="1"/>
  </cols>
  <sheetData>
    <row r="1" spans="1:8" ht="36" customHeight="1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30" customHeight="1" x14ac:dyDescent="0.25">
      <c r="A2" s="83">
        <f t="shared" ref="A2:A21" si="0">IF(B2="","",ROW()-1)</f>
        <v>1</v>
      </c>
      <c r="B2" s="84" t="s">
        <v>8</v>
      </c>
      <c r="C2" s="84" t="s">
        <v>9</v>
      </c>
      <c r="D2" s="83" t="s">
        <v>10</v>
      </c>
      <c r="E2" s="83" t="s">
        <v>16</v>
      </c>
      <c r="F2" s="85">
        <f ca="1">TODAY()+3</f>
        <v>46115</v>
      </c>
      <c r="G2" s="83">
        <f t="shared" ref="G2:G21" ca="1" si="1">IF(OR(B2="",F2=""),"",IF(E2="✅ הושלמה","✔",F2-TODAY()))</f>
        <v>3</v>
      </c>
      <c r="H2" s="84" t="s">
        <v>12</v>
      </c>
    </row>
    <row r="3" spans="1:8" ht="30" customHeight="1" x14ac:dyDescent="0.25">
      <c r="A3" s="86">
        <f t="shared" si="0"/>
        <v>2</v>
      </c>
      <c r="B3" s="87" t="s">
        <v>13</v>
      </c>
      <c r="C3" s="87" t="s">
        <v>14</v>
      </c>
      <c r="D3" s="86" t="s">
        <v>15</v>
      </c>
      <c r="E3" s="86" t="s">
        <v>16</v>
      </c>
      <c r="F3" s="88">
        <f ca="1">TODAY()+7</f>
        <v>46119</v>
      </c>
      <c r="G3" s="86">
        <f t="shared" ca="1" si="1"/>
        <v>7</v>
      </c>
      <c r="H3" s="87" t="s">
        <v>17</v>
      </c>
    </row>
    <row r="4" spans="1:8" ht="30" customHeight="1" x14ac:dyDescent="0.25">
      <c r="A4" s="83">
        <f t="shared" si="0"/>
        <v>3</v>
      </c>
      <c r="B4" s="84" t="s">
        <v>18</v>
      </c>
      <c r="C4" s="84" t="s">
        <v>19</v>
      </c>
      <c r="D4" s="83" t="s">
        <v>15</v>
      </c>
      <c r="E4" s="83" t="s">
        <v>11</v>
      </c>
      <c r="F4" s="85">
        <f ca="1">TODAY()+10</f>
        <v>46122</v>
      </c>
      <c r="G4" s="83">
        <f t="shared" ca="1" si="1"/>
        <v>10</v>
      </c>
      <c r="H4" s="84" t="s">
        <v>20</v>
      </c>
    </row>
    <row r="5" spans="1:8" ht="30" customHeight="1" x14ac:dyDescent="0.25">
      <c r="A5" s="86">
        <f t="shared" si="0"/>
        <v>4</v>
      </c>
      <c r="B5" s="87" t="s">
        <v>21</v>
      </c>
      <c r="C5" s="87" t="s">
        <v>22</v>
      </c>
      <c r="D5" s="86" t="s">
        <v>23</v>
      </c>
      <c r="E5" s="86" t="s">
        <v>16</v>
      </c>
      <c r="F5" s="88">
        <f ca="1">TODAY()+14</f>
        <v>46126</v>
      </c>
      <c r="G5" s="86">
        <f t="shared" ca="1" si="1"/>
        <v>14</v>
      </c>
      <c r="H5" s="87" t="s">
        <v>24</v>
      </c>
    </row>
    <row r="6" spans="1:8" ht="30" customHeight="1" x14ac:dyDescent="0.25">
      <c r="A6" s="89">
        <f t="shared" si="0"/>
        <v>5</v>
      </c>
      <c r="B6" s="90" t="s">
        <v>25</v>
      </c>
      <c r="C6" s="90" t="s">
        <v>9</v>
      </c>
      <c r="D6" s="89" t="s">
        <v>10</v>
      </c>
      <c r="E6" s="89" t="s">
        <v>26</v>
      </c>
      <c r="F6" s="91">
        <f ca="1">TODAY()-2</f>
        <v>46110</v>
      </c>
      <c r="G6" s="89" t="str">
        <f t="shared" ca="1" si="1"/>
        <v>✔</v>
      </c>
      <c r="H6" s="90" t="s">
        <v>27</v>
      </c>
    </row>
    <row r="7" spans="1:8" ht="30" customHeight="1" x14ac:dyDescent="0.25">
      <c r="A7" s="89">
        <f t="shared" si="0"/>
        <v>6</v>
      </c>
      <c r="B7" s="90" t="s">
        <v>28</v>
      </c>
      <c r="C7" s="90" t="s">
        <v>14</v>
      </c>
      <c r="D7" s="89" t="s">
        <v>23</v>
      </c>
      <c r="E7" s="89" t="s">
        <v>26</v>
      </c>
      <c r="F7" s="91">
        <f ca="1">TODAY()-1</f>
        <v>46111</v>
      </c>
      <c r="G7" s="89" t="str">
        <f t="shared" ca="1" si="1"/>
        <v>✔</v>
      </c>
      <c r="H7" s="90"/>
    </row>
    <row r="8" spans="1:8" ht="30" customHeight="1" x14ac:dyDescent="0.25">
      <c r="A8" s="83" t="str">
        <f t="shared" si="0"/>
        <v/>
      </c>
      <c r="B8" s="84"/>
      <c r="C8" s="84"/>
      <c r="D8" s="83"/>
      <c r="E8" s="83"/>
      <c r="F8" s="85"/>
      <c r="G8" s="83" t="str">
        <f t="shared" ca="1" si="1"/>
        <v/>
      </c>
      <c r="H8" s="84"/>
    </row>
    <row r="9" spans="1:8" ht="30" customHeight="1" x14ac:dyDescent="0.25">
      <c r="A9" s="86" t="str">
        <f t="shared" si="0"/>
        <v/>
      </c>
      <c r="B9" s="87"/>
      <c r="C9" s="87"/>
      <c r="D9" s="86"/>
      <c r="E9" s="86"/>
      <c r="F9" s="88"/>
      <c r="G9" s="86" t="str">
        <f t="shared" ca="1" si="1"/>
        <v/>
      </c>
      <c r="H9" s="87"/>
    </row>
    <row r="10" spans="1:8" ht="30" customHeight="1" x14ac:dyDescent="0.25">
      <c r="A10" s="83" t="str">
        <f t="shared" si="0"/>
        <v/>
      </c>
      <c r="B10" s="84"/>
      <c r="C10" s="84"/>
      <c r="D10" s="83"/>
      <c r="E10" s="83"/>
      <c r="F10" s="85"/>
      <c r="G10" s="83" t="str">
        <f t="shared" ca="1" si="1"/>
        <v/>
      </c>
      <c r="H10" s="84"/>
    </row>
    <row r="11" spans="1:8" ht="30" customHeight="1" x14ac:dyDescent="0.25">
      <c r="A11" s="86" t="str">
        <f t="shared" si="0"/>
        <v/>
      </c>
      <c r="B11" s="87"/>
      <c r="C11" s="87"/>
      <c r="D11" s="86"/>
      <c r="E11" s="86"/>
      <c r="F11" s="88"/>
      <c r="G11" s="86" t="str">
        <f t="shared" ca="1" si="1"/>
        <v/>
      </c>
      <c r="H11" s="87"/>
    </row>
    <row r="12" spans="1:8" ht="30" customHeight="1" x14ac:dyDescent="0.25">
      <c r="A12" s="83" t="str">
        <f t="shared" si="0"/>
        <v/>
      </c>
      <c r="B12" s="84"/>
      <c r="C12" s="84"/>
      <c r="D12" s="83"/>
      <c r="E12" s="83"/>
      <c r="F12" s="85"/>
      <c r="G12" s="83" t="str">
        <f t="shared" ca="1" si="1"/>
        <v/>
      </c>
      <c r="H12" s="84"/>
    </row>
    <row r="13" spans="1:8" ht="30" customHeight="1" x14ac:dyDescent="0.25">
      <c r="A13" s="86" t="str">
        <f t="shared" si="0"/>
        <v/>
      </c>
      <c r="B13" s="87"/>
      <c r="C13" s="87"/>
      <c r="D13" s="86"/>
      <c r="E13" s="86"/>
      <c r="F13" s="88"/>
      <c r="G13" s="86" t="str">
        <f t="shared" ca="1" si="1"/>
        <v/>
      </c>
      <c r="H13" s="87"/>
    </row>
    <row r="14" spans="1:8" ht="30" customHeight="1" x14ac:dyDescent="0.25">
      <c r="A14" s="83" t="str">
        <f t="shared" si="0"/>
        <v/>
      </c>
      <c r="B14" s="84"/>
      <c r="C14" s="84"/>
      <c r="D14" s="83"/>
      <c r="E14" s="83"/>
      <c r="F14" s="85"/>
      <c r="G14" s="83" t="str">
        <f t="shared" ca="1" si="1"/>
        <v/>
      </c>
      <c r="H14" s="84"/>
    </row>
    <row r="15" spans="1:8" ht="30" customHeight="1" x14ac:dyDescent="0.25">
      <c r="A15" s="86" t="str">
        <f t="shared" si="0"/>
        <v/>
      </c>
      <c r="B15" s="87"/>
      <c r="C15" s="87"/>
      <c r="D15" s="86"/>
      <c r="E15" s="86"/>
      <c r="F15" s="88"/>
      <c r="G15" s="86" t="str">
        <f t="shared" ca="1" si="1"/>
        <v/>
      </c>
      <c r="H15" s="87"/>
    </row>
    <row r="16" spans="1:8" ht="30" customHeight="1" x14ac:dyDescent="0.25">
      <c r="A16" s="83" t="str">
        <f t="shared" si="0"/>
        <v/>
      </c>
      <c r="B16" s="84"/>
      <c r="C16" s="84"/>
      <c r="D16" s="83"/>
      <c r="E16" s="83"/>
      <c r="F16" s="85"/>
      <c r="G16" s="83" t="str">
        <f t="shared" ca="1" si="1"/>
        <v/>
      </c>
      <c r="H16" s="84"/>
    </row>
    <row r="17" spans="1:8" ht="30" customHeight="1" x14ac:dyDescent="0.25">
      <c r="A17" s="86" t="str">
        <f t="shared" si="0"/>
        <v/>
      </c>
      <c r="B17" s="87"/>
      <c r="C17" s="87"/>
      <c r="D17" s="86"/>
      <c r="E17" s="86"/>
      <c r="F17" s="88"/>
      <c r="G17" s="86" t="str">
        <f t="shared" ca="1" si="1"/>
        <v/>
      </c>
      <c r="H17" s="87"/>
    </row>
    <row r="18" spans="1:8" ht="30" customHeight="1" x14ac:dyDescent="0.25">
      <c r="A18" s="83" t="str">
        <f t="shared" si="0"/>
        <v/>
      </c>
      <c r="B18" s="84"/>
      <c r="C18" s="84"/>
      <c r="D18" s="83"/>
      <c r="E18" s="83"/>
      <c r="F18" s="85"/>
      <c r="G18" s="83" t="str">
        <f t="shared" ca="1" si="1"/>
        <v/>
      </c>
      <c r="H18" s="84"/>
    </row>
    <row r="19" spans="1:8" ht="30" customHeight="1" x14ac:dyDescent="0.25">
      <c r="A19" s="86" t="str">
        <f t="shared" si="0"/>
        <v/>
      </c>
      <c r="B19" s="87"/>
      <c r="C19" s="87"/>
      <c r="D19" s="86"/>
      <c r="E19" s="86"/>
      <c r="F19" s="88"/>
      <c r="G19" s="86" t="str">
        <f t="shared" ca="1" si="1"/>
        <v/>
      </c>
      <c r="H19" s="87"/>
    </row>
    <row r="20" spans="1:8" ht="30" customHeight="1" x14ac:dyDescent="0.25">
      <c r="A20" s="83" t="str">
        <f t="shared" si="0"/>
        <v/>
      </c>
      <c r="B20" s="84"/>
      <c r="C20" s="84"/>
      <c r="D20" s="83"/>
      <c r="E20" s="83"/>
      <c r="F20" s="85"/>
      <c r="G20" s="83" t="str">
        <f t="shared" ca="1" si="1"/>
        <v/>
      </c>
      <c r="H20" s="84"/>
    </row>
    <row r="21" spans="1:8" ht="30" customHeight="1" x14ac:dyDescent="0.25">
      <c r="A21" s="86" t="str">
        <f t="shared" si="0"/>
        <v/>
      </c>
      <c r="B21" s="87"/>
      <c r="C21" s="87"/>
      <c r="D21" s="86"/>
      <c r="E21" s="86"/>
      <c r="F21" s="88"/>
      <c r="G21" s="86" t="str">
        <f t="shared" ca="1" si="1"/>
        <v/>
      </c>
      <c r="H21" s="87"/>
    </row>
    <row r="22" spans="1:8" ht="30" customHeight="1" x14ac:dyDescent="0.25">
      <c r="A22" s="83" t="str">
        <f>IF(B22="","",ROW()-1)</f>
        <v/>
      </c>
      <c r="B22" s="84"/>
      <c r="C22" s="84"/>
      <c r="D22" s="83"/>
      <c r="E22" s="83"/>
      <c r="F22" s="85"/>
      <c r="G22" s="83" t="str">
        <f ca="1">IF(OR(B22="",F22=""),"",IF(E22="✅ הושלמה","✔",F22-TODAY()))</f>
        <v/>
      </c>
      <c r="H22" s="84"/>
    </row>
    <row r="23" spans="1:8" ht="30" customHeight="1" x14ac:dyDescent="0.25">
      <c r="A23" s="2" t="str">
        <f t="shared" ref="A23:A51" si="2">IF(B23="","",ROW()-1)</f>
        <v/>
      </c>
      <c r="B23" s="1"/>
      <c r="C23" s="1"/>
      <c r="D23" s="2"/>
      <c r="E23" s="2"/>
      <c r="F23" s="3"/>
      <c r="G23" s="2" t="str">
        <f t="shared" ref="G23:G51" ca="1" si="3">IF(OR(B23="",F23=""),"",IF(E23="✅ הושלמה","✔",F23-TODAY()))</f>
        <v/>
      </c>
      <c r="H23" s="1"/>
    </row>
    <row r="24" spans="1:8" ht="30" customHeight="1" x14ac:dyDescent="0.25">
      <c r="A24" s="83" t="str">
        <f t="shared" si="2"/>
        <v/>
      </c>
      <c r="B24" s="84"/>
      <c r="C24" s="84"/>
      <c r="D24" s="83"/>
      <c r="E24" s="83"/>
      <c r="F24" s="85"/>
      <c r="G24" s="83" t="str">
        <f t="shared" ca="1" si="3"/>
        <v/>
      </c>
      <c r="H24" s="84"/>
    </row>
    <row r="25" spans="1:8" ht="30" customHeight="1" x14ac:dyDescent="0.25">
      <c r="A25" s="2" t="str">
        <f t="shared" si="2"/>
        <v/>
      </c>
      <c r="B25" s="1"/>
      <c r="C25" s="1"/>
      <c r="D25" s="2"/>
      <c r="E25" s="2"/>
      <c r="F25" s="3"/>
      <c r="G25" s="2" t="str">
        <f t="shared" ca="1" si="3"/>
        <v/>
      </c>
      <c r="H25" s="1"/>
    </row>
    <row r="26" spans="1:8" ht="30" customHeight="1" x14ac:dyDescent="0.25">
      <c r="A26" s="83" t="str">
        <f t="shared" si="2"/>
        <v/>
      </c>
      <c r="B26" s="84"/>
      <c r="C26" s="84"/>
      <c r="D26" s="83"/>
      <c r="E26" s="83"/>
      <c r="F26" s="85"/>
      <c r="G26" s="83" t="str">
        <f t="shared" ca="1" si="3"/>
        <v/>
      </c>
      <c r="H26" s="84"/>
    </row>
    <row r="27" spans="1:8" ht="30" customHeight="1" x14ac:dyDescent="0.25">
      <c r="A27" s="2" t="str">
        <f t="shared" si="2"/>
        <v/>
      </c>
      <c r="B27" s="1"/>
      <c r="C27" s="1"/>
      <c r="D27" s="2"/>
      <c r="E27" s="2"/>
      <c r="F27" s="3"/>
      <c r="G27" s="2" t="str">
        <f t="shared" ca="1" si="3"/>
        <v/>
      </c>
      <c r="H27" s="1"/>
    </row>
    <row r="28" spans="1:8" ht="30" customHeight="1" x14ac:dyDescent="0.25">
      <c r="A28" s="83" t="str">
        <f t="shared" si="2"/>
        <v/>
      </c>
      <c r="B28" s="84"/>
      <c r="C28" s="84"/>
      <c r="D28" s="83"/>
      <c r="E28" s="83"/>
      <c r="F28" s="85"/>
      <c r="G28" s="83" t="str">
        <f t="shared" ca="1" si="3"/>
        <v/>
      </c>
      <c r="H28" s="84"/>
    </row>
    <row r="29" spans="1:8" ht="30" customHeight="1" x14ac:dyDescent="0.25">
      <c r="A29" s="2" t="str">
        <f t="shared" si="2"/>
        <v/>
      </c>
      <c r="B29" s="1"/>
      <c r="C29" s="1"/>
      <c r="D29" s="2"/>
      <c r="E29" s="2"/>
      <c r="F29" s="3"/>
      <c r="G29" s="2" t="str">
        <f t="shared" ca="1" si="3"/>
        <v/>
      </c>
      <c r="H29" s="1"/>
    </row>
    <row r="30" spans="1:8" ht="30" customHeight="1" x14ac:dyDescent="0.25">
      <c r="A30" s="83" t="str">
        <f t="shared" si="2"/>
        <v/>
      </c>
      <c r="B30" s="84"/>
      <c r="C30" s="84"/>
      <c r="D30" s="83"/>
      <c r="E30" s="83"/>
      <c r="F30" s="85"/>
      <c r="G30" s="83" t="str">
        <f t="shared" ca="1" si="3"/>
        <v/>
      </c>
      <c r="H30" s="84"/>
    </row>
    <row r="31" spans="1:8" ht="30" customHeight="1" x14ac:dyDescent="0.25">
      <c r="A31" s="2" t="str">
        <f t="shared" si="2"/>
        <v/>
      </c>
      <c r="B31" s="1"/>
      <c r="C31" s="1"/>
      <c r="D31" s="2"/>
      <c r="E31" s="2"/>
      <c r="F31" s="3"/>
      <c r="G31" s="2" t="str">
        <f t="shared" ca="1" si="3"/>
        <v/>
      </c>
      <c r="H31" s="1"/>
    </row>
    <row r="32" spans="1:8" ht="30" customHeight="1" x14ac:dyDescent="0.25">
      <c r="A32" s="83" t="str">
        <f t="shared" si="2"/>
        <v/>
      </c>
      <c r="B32" s="84"/>
      <c r="C32" s="84"/>
      <c r="D32" s="83"/>
      <c r="E32" s="83"/>
      <c r="F32" s="85"/>
      <c r="G32" s="83" t="str">
        <f t="shared" ca="1" si="3"/>
        <v/>
      </c>
      <c r="H32" s="84"/>
    </row>
    <row r="33" spans="1:8" ht="30" customHeight="1" x14ac:dyDescent="0.25">
      <c r="A33" s="2" t="str">
        <f t="shared" si="2"/>
        <v/>
      </c>
      <c r="B33" s="1"/>
      <c r="C33" s="1"/>
      <c r="D33" s="2"/>
      <c r="E33" s="2"/>
      <c r="F33" s="3"/>
      <c r="G33" s="2" t="str">
        <f t="shared" ca="1" si="3"/>
        <v/>
      </c>
      <c r="H33" s="1"/>
    </row>
    <row r="34" spans="1:8" ht="30" customHeight="1" x14ac:dyDescent="0.25">
      <c r="A34" s="83" t="str">
        <f t="shared" si="2"/>
        <v/>
      </c>
      <c r="B34" s="84"/>
      <c r="C34" s="84"/>
      <c r="D34" s="83"/>
      <c r="E34" s="83"/>
      <c r="F34" s="85"/>
      <c r="G34" s="83" t="str">
        <f t="shared" ca="1" si="3"/>
        <v/>
      </c>
      <c r="H34" s="84"/>
    </row>
    <row r="35" spans="1:8" ht="30" customHeight="1" x14ac:dyDescent="0.25">
      <c r="A35" s="2" t="str">
        <f t="shared" si="2"/>
        <v/>
      </c>
      <c r="B35" s="1"/>
      <c r="C35" s="1"/>
      <c r="D35" s="2"/>
      <c r="E35" s="2"/>
      <c r="F35" s="3"/>
      <c r="G35" s="2" t="str">
        <f t="shared" ca="1" si="3"/>
        <v/>
      </c>
      <c r="H35" s="1"/>
    </row>
    <row r="36" spans="1:8" ht="30" customHeight="1" x14ac:dyDescent="0.25">
      <c r="A36" s="83" t="str">
        <f t="shared" si="2"/>
        <v/>
      </c>
      <c r="B36" s="84"/>
      <c r="C36" s="84"/>
      <c r="D36" s="83"/>
      <c r="E36" s="83"/>
      <c r="F36" s="85"/>
      <c r="G36" s="83" t="str">
        <f t="shared" ca="1" si="3"/>
        <v/>
      </c>
      <c r="H36" s="84"/>
    </row>
    <row r="37" spans="1:8" ht="30" customHeight="1" x14ac:dyDescent="0.25">
      <c r="A37" s="2" t="str">
        <f t="shared" si="2"/>
        <v/>
      </c>
      <c r="B37" s="1"/>
      <c r="C37" s="1"/>
      <c r="D37" s="2"/>
      <c r="E37" s="2"/>
      <c r="F37" s="3"/>
      <c r="G37" s="2" t="str">
        <f t="shared" ca="1" si="3"/>
        <v/>
      </c>
      <c r="H37" s="1"/>
    </row>
    <row r="38" spans="1:8" ht="30" customHeight="1" x14ac:dyDescent="0.25">
      <c r="A38" s="83" t="str">
        <f t="shared" si="2"/>
        <v/>
      </c>
      <c r="B38" s="84"/>
      <c r="C38" s="84"/>
      <c r="D38" s="83"/>
      <c r="E38" s="83"/>
      <c r="F38" s="85"/>
      <c r="G38" s="83" t="str">
        <f t="shared" ca="1" si="3"/>
        <v/>
      </c>
      <c r="H38" s="84"/>
    </row>
    <row r="39" spans="1:8" ht="30" customHeight="1" x14ac:dyDescent="0.25">
      <c r="A39" s="2" t="str">
        <f t="shared" si="2"/>
        <v/>
      </c>
      <c r="B39" s="1"/>
      <c r="C39" s="1"/>
      <c r="D39" s="2"/>
      <c r="E39" s="2"/>
      <c r="F39" s="3"/>
      <c r="G39" s="2" t="str">
        <f t="shared" ca="1" si="3"/>
        <v/>
      </c>
      <c r="H39" s="1"/>
    </row>
    <row r="40" spans="1:8" ht="30" customHeight="1" x14ac:dyDescent="0.25">
      <c r="A40" s="83" t="str">
        <f t="shared" si="2"/>
        <v/>
      </c>
      <c r="B40" s="84"/>
      <c r="C40" s="84"/>
      <c r="D40" s="83"/>
      <c r="E40" s="83"/>
      <c r="F40" s="85"/>
      <c r="G40" s="83" t="str">
        <f t="shared" ca="1" si="3"/>
        <v/>
      </c>
      <c r="H40" s="84"/>
    </row>
    <row r="41" spans="1:8" ht="30" customHeight="1" x14ac:dyDescent="0.25">
      <c r="A41" s="2" t="str">
        <f t="shared" si="2"/>
        <v/>
      </c>
      <c r="B41" s="1"/>
      <c r="C41" s="1"/>
      <c r="D41" s="2"/>
      <c r="E41" s="2"/>
      <c r="F41" s="3"/>
      <c r="G41" s="2" t="str">
        <f t="shared" ca="1" si="3"/>
        <v/>
      </c>
      <c r="H41" s="1"/>
    </row>
    <row r="42" spans="1:8" ht="30" customHeight="1" x14ac:dyDescent="0.25">
      <c r="A42" s="83" t="str">
        <f t="shared" si="2"/>
        <v/>
      </c>
      <c r="B42" s="84"/>
      <c r="C42" s="84"/>
      <c r="D42" s="83"/>
      <c r="E42" s="83"/>
      <c r="F42" s="85"/>
      <c r="G42" s="83" t="str">
        <f t="shared" ca="1" si="3"/>
        <v/>
      </c>
      <c r="H42" s="84"/>
    </row>
    <row r="43" spans="1:8" ht="30" customHeight="1" x14ac:dyDescent="0.25">
      <c r="A43" s="2" t="str">
        <f t="shared" si="2"/>
        <v/>
      </c>
      <c r="B43" s="1"/>
      <c r="C43" s="1"/>
      <c r="D43" s="2"/>
      <c r="E43" s="2"/>
      <c r="F43" s="3"/>
      <c r="G43" s="2" t="str">
        <f t="shared" ca="1" si="3"/>
        <v/>
      </c>
      <c r="H43" s="1"/>
    </row>
    <row r="44" spans="1:8" ht="30" customHeight="1" x14ac:dyDescent="0.25">
      <c r="A44" s="83" t="str">
        <f t="shared" si="2"/>
        <v/>
      </c>
      <c r="B44" s="84"/>
      <c r="C44" s="84"/>
      <c r="D44" s="83"/>
      <c r="E44" s="83"/>
      <c r="F44" s="85"/>
      <c r="G44" s="83" t="str">
        <f t="shared" ca="1" si="3"/>
        <v/>
      </c>
      <c r="H44" s="84"/>
    </row>
    <row r="45" spans="1:8" ht="30" customHeight="1" x14ac:dyDescent="0.25">
      <c r="A45" s="2" t="str">
        <f t="shared" si="2"/>
        <v/>
      </c>
      <c r="B45" s="1"/>
      <c r="C45" s="1"/>
      <c r="D45" s="2"/>
      <c r="E45" s="2"/>
      <c r="F45" s="3"/>
      <c r="G45" s="2" t="str">
        <f t="shared" ca="1" si="3"/>
        <v/>
      </c>
      <c r="H45" s="1"/>
    </row>
    <row r="46" spans="1:8" ht="30" customHeight="1" x14ac:dyDescent="0.25">
      <c r="A46" s="83" t="str">
        <f t="shared" si="2"/>
        <v/>
      </c>
      <c r="B46" s="84"/>
      <c r="C46" s="84"/>
      <c r="D46" s="83"/>
      <c r="E46" s="83"/>
      <c r="F46" s="85"/>
      <c r="G46" s="83" t="str">
        <f t="shared" ca="1" si="3"/>
        <v/>
      </c>
      <c r="H46" s="84"/>
    </row>
    <row r="47" spans="1:8" ht="30" customHeight="1" x14ac:dyDescent="0.25">
      <c r="A47" s="2" t="str">
        <f t="shared" si="2"/>
        <v/>
      </c>
      <c r="B47" s="1"/>
      <c r="C47" s="1"/>
      <c r="D47" s="2"/>
      <c r="E47" s="2"/>
      <c r="F47" s="3"/>
      <c r="G47" s="2" t="str">
        <f t="shared" ca="1" si="3"/>
        <v/>
      </c>
      <c r="H47" s="1"/>
    </row>
    <row r="48" spans="1:8" ht="30" customHeight="1" x14ac:dyDescent="0.25">
      <c r="A48" s="83" t="str">
        <f t="shared" si="2"/>
        <v/>
      </c>
      <c r="B48" s="84"/>
      <c r="C48" s="84"/>
      <c r="D48" s="83"/>
      <c r="E48" s="83"/>
      <c r="F48" s="85"/>
      <c r="G48" s="83" t="str">
        <f t="shared" ca="1" si="3"/>
        <v/>
      </c>
      <c r="H48" s="84"/>
    </row>
    <row r="49" spans="1:8" ht="30" customHeight="1" x14ac:dyDescent="0.25">
      <c r="A49" s="2" t="str">
        <f t="shared" si="2"/>
        <v/>
      </c>
      <c r="B49" s="1"/>
      <c r="C49" s="1"/>
      <c r="D49" s="2"/>
      <c r="E49" s="2"/>
      <c r="F49" s="3"/>
      <c r="G49" s="2" t="str">
        <f t="shared" ca="1" si="3"/>
        <v/>
      </c>
      <c r="H49" s="1"/>
    </row>
    <row r="50" spans="1:8" ht="30" customHeight="1" x14ac:dyDescent="0.25">
      <c r="A50" s="83" t="str">
        <f t="shared" si="2"/>
        <v/>
      </c>
      <c r="B50" s="84"/>
      <c r="C50" s="84"/>
      <c r="D50" s="83"/>
      <c r="E50" s="83"/>
      <c r="F50" s="85"/>
      <c r="G50" s="83" t="str">
        <f t="shared" ca="1" si="3"/>
        <v/>
      </c>
      <c r="H50" s="84"/>
    </row>
    <row r="51" spans="1:8" ht="30" customHeight="1" x14ac:dyDescent="0.25">
      <c r="A51" s="2" t="str">
        <f t="shared" si="2"/>
        <v/>
      </c>
      <c r="B51" s="1"/>
      <c r="C51" s="1"/>
      <c r="D51" s="2"/>
      <c r="E51" s="2"/>
      <c r="F51" s="3"/>
      <c r="G51" s="2" t="str">
        <f t="shared" ca="1" si="3"/>
        <v/>
      </c>
      <c r="H51" s="1"/>
    </row>
  </sheetData>
  <conditionalFormatting sqref="A2:H51">
    <cfRule type="expression" dxfId="4" priority="1">
      <formula>$E2="✅ הושלמה"</formula>
    </cfRule>
    <cfRule type="expression" dxfId="3" priority="2">
      <formula>AND($G2&lt;0,$E2&lt;&gt;"✅ הושלמה",$B2&lt;&gt;"")</formula>
    </cfRule>
    <cfRule type="expression" dxfId="2" priority="5">
      <formula>AND(MOD(ROW(),2)=0,$B2&lt;&gt;"",$E2&lt;&gt;"✅ הושלמה")</formula>
    </cfRule>
  </conditionalFormatting>
  <conditionalFormatting sqref="D2:D51">
    <cfRule type="expression" dxfId="1" priority="3">
      <formula>$D2="🔴 גבוהה"</formula>
    </cfRule>
  </conditionalFormatting>
  <conditionalFormatting sqref="G2:G51">
    <cfRule type="expression" dxfId="0" priority="4">
      <formula>AND(ISNUMBER($G2),$G2&lt;=2,$G2&gt;=0,$E2&lt;&gt;"✅ הושלמה")</formula>
    </cfRule>
  </conditionalFormatting>
  <dataValidations count="3">
    <dataValidation type="list" allowBlank="1" showInputMessage="1" showErrorMessage="1" sqref="C2:C21" xr:uid="{7055420C-71D5-4232-ABCC-24742718B3B5}">
      <formula1>"עבודה,אישי,בריאות,לימודים,בית,אחר"</formula1>
    </dataValidation>
    <dataValidation type="list" allowBlank="1" showInputMessage="1" showErrorMessage="1" sqref="D2:D21" xr:uid="{0CEEFF43-C1F3-4C6D-B2AB-08785EE4B40C}">
      <formula1>"🔴 גבוהה,🟡 בינונית,🟢 נמוכה"</formula1>
    </dataValidation>
    <dataValidation type="list" allowBlank="1" showInputMessage="1" showErrorMessage="1" sqref="E2:E21" xr:uid="{501A43AF-5F11-42BB-B31F-7D14DBD936C9}">
      <formula1>"⏳ ממתינה,🔄 בתהליך,✅ הושלמה"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1E65-E946-4E27-B778-AAD027BD23CF}">
  <dimension ref="A1:K41"/>
  <sheetViews>
    <sheetView showGridLines="0" rightToLeft="1" workbookViewId="0">
      <selection activeCell="J6" sqref="J6"/>
    </sheetView>
  </sheetViews>
  <sheetFormatPr defaultRowHeight="13.8" x14ac:dyDescent="0.25"/>
  <cols>
    <col min="1" max="8" width="15.796875" customWidth="1"/>
  </cols>
  <sheetData>
    <row r="1" spans="1:11" ht="30" customHeight="1" x14ac:dyDescent="0.25">
      <c r="A1" s="79" t="s">
        <v>29</v>
      </c>
      <c r="B1" s="80"/>
      <c r="C1" s="80"/>
      <c r="D1" s="80"/>
      <c r="E1" s="80"/>
      <c r="F1" s="80"/>
      <c r="G1" s="80"/>
      <c r="H1" s="80"/>
      <c r="I1" s="68" t="s">
        <v>130</v>
      </c>
      <c r="J1" s="69"/>
      <c r="K1" s="70"/>
    </row>
    <row r="2" spans="1:11" ht="30" customHeight="1" x14ac:dyDescent="0.25">
      <c r="A2" s="80"/>
      <c r="B2" s="80"/>
      <c r="C2" s="80"/>
      <c r="D2" s="80"/>
      <c r="E2" s="80"/>
      <c r="F2" s="80"/>
      <c r="G2" s="80"/>
      <c r="H2" s="80"/>
      <c r="I2" s="65" t="s">
        <v>36</v>
      </c>
      <c r="J2" s="66"/>
      <c r="K2" s="67"/>
    </row>
    <row r="3" spans="1:11" ht="25.05" customHeight="1" x14ac:dyDescent="0.3">
      <c r="A3" s="81" t="s">
        <v>30</v>
      </c>
      <c r="B3" s="82"/>
      <c r="C3" s="82"/>
      <c r="D3" s="82"/>
      <c r="E3" s="82"/>
      <c r="F3" s="82"/>
      <c r="G3" s="82"/>
      <c r="H3" s="82"/>
    </row>
    <row r="4" spans="1:11" ht="13.2" customHeight="1" thickBot="1" x14ac:dyDescent="0.3"/>
    <row r="5" spans="1:11" ht="31.8" customHeight="1" thickTop="1" x14ac:dyDescent="0.25">
      <c r="A5" s="71" t="str">
        <f>CONCATENATE("סה""כ משימות",CHAR(10),COUNTIF(משימות!B2:B51,"&lt;&gt;"))</f>
        <v>סה"כ משימות
6</v>
      </c>
      <c r="B5" s="71"/>
      <c r="C5" s="73" t="str">
        <f>CONCATENATE("פתוחות",CHAR(10),COUNTIF(משימות!E2:E51,"⏳ ממתינה")+COUNTIF(משימות!E2:E51,"🔄 בתהליך"))</f>
        <v>פתוחות
4</v>
      </c>
      <c r="D5" s="73"/>
      <c r="E5" s="75" t="str">
        <f>CONCATENATE("הושלמו ✅",CHAR(10),COUNTIF(משימות!E2:E51,"✅ הושלמה"))</f>
        <v>הושלמו ✅
2</v>
      </c>
      <c r="F5" s="75"/>
      <c r="G5" s="77" t="str">
        <f ca="1">CONCATENATE("באיחור ⚠️",CHAR(10),COUNTIFS(משימות!G2:G51,"&lt;0",משימות!E2:E51,"&lt;&gt;✅ הושלמה"))</f>
        <v>באיחור ⚠️
0</v>
      </c>
      <c r="H5" s="77"/>
    </row>
    <row r="6" spans="1:11" ht="22.05" customHeight="1" x14ac:dyDescent="0.25">
      <c r="A6" s="72"/>
      <c r="B6" s="72"/>
      <c r="C6" s="74"/>
      <c r="D6" s="74"/>
      <c r="E6" s="76"/>
      <c r="F6" s="76"/>
      <c r="G6" s="78"/>
      <c r="H6" s="78"/>
    </row>
    <row r="7" spans="1:11" ht="22.05" customHeight="1" x14ac:dyDescent="0.25">
      <c r="A7" s="72"/>
      <c r="B7" s="72"/>
      <c r="C7" s="74"/>
      <c r="D7" s="74"/>
      <c r="E7" s="76"/>
      <c r="F7" s="76"/>
      <c r="G7" s="78"/>
      <c r="H7" s="78"/>
    </row>
    <row r="8" spans="1:11" ht="22.05" customHeight="1" x14ac:dyDescent="0.25">
      <c r="A8" s="72"/>
      <c r="B8" s="72"/>
      <c r="C8" s="74"/>
      <c r="D8" s="74"/>
      <c r="E8" s="76"/>
      <c r="F8" s="76"/>
      <c r="G8" s="78"/>
      <c r="H8" s="78"/>
    </row>
    <row r="9" spans="1:11" ht="19.95" customHeight="1" x14ac:dyDescent="0.25"/>
    <row r="10" spans="1:11" ht="17.399999999999999" x14ac:dyDescent="0.3">
      <c r="A10" s="5" t="s">
        <v>34</v>
      </c>
    </row>
    <row r="25" spans="1:2" x14ac:dyDescent="0.25">
      <c r="A25" s="6" t="s">
        <v>4</v>
      </c>
      <c r="B25" s="6" t="s">
        <v>31</v>
      </c>
    </row>
    <row r="26" spans="1:2" x14ac:dyDescent="0.25">
      <c r="A26" s="6" t="s">
        <v>16</v>
      </c>
      <c r="B26" s="6">
        <f>COUNTIF(משימות!E2:E51,"⏳ ממתינה")</f>
        <v>3</v>
      </c>
    </row>
    <row r="27" spans="1:2" x14ac:dyDescent="0.25">
      <c r="A27" s="6" t="s">
        <v>11</v>
      </c>
      <c r="B27" s="6">
        <f>COUNTIF(משימות!E2:E51,"🔄 בתהליך")</f>
        <v>1</v>
      </c>
    </row>
    <row r="28" spans="1:2" x14ac:dyDescent="0.25">
      <c r="A28" s="6" t="s">
        <v>26</v>
      </c>
      <c r="B28" s="6">
        <f>COUNTIF(משימות!E2:E51,"✅ הושלמה")</f>
        <v>2</v>
      </c>
    </row>
    <row r="29" spans="1:2" x14ac:dyDescent="0.25">
      <c r="A29" s="6"/>
      <c r="B29" s="6"/>
    </row>
    <row r="30" spans="1:2" x14ac:dyDescent="0.25">
      <c r="A30" s="6" t="s">
        <v>3</v>
      </c>
      <c r="B30" s="6" t="s">
        <v>31</v>
      </c>
    </row>
    <row r="31" spans="1:2" x14ac:dyDescent="0.25">
      <c r="A31" s="6" t="s">
        <v>10</v>
      </c>
      <c r="B31" s="6">
        <f>COUNTIF(משימות!D2:D51,"🔴 גבוהה")</f>
        <v>2</v>
      </c>
    </row>
    <row r="32" spans="1:2" x14ac:dyDescent="0.25">
      <c r="A32" s="6" t="s">
        <v>15</v>
      </c>
      <c r="B32" s="6">
        <f>COUNTIF(משימות!D2:D51,"🟡 בינונית")</f>
        <v>2</v>
      </c>
    </row>
    <row r="33" spans="1:2" x14ac:dyDescent="0.25">
      <c r="A33" s="6" t="s">
        <v>23</v>
      </c>
      <c r="B33" s="6">
        <f>COUNTIF(משימות!D2:D51,"🟢 נמוכה")</f>
        <v>2</v>
      </c>
    </row>
    <row r="34" spans="1:2" x14ac:dyDescent="0.25">
      <c r="A34" s="6"/>
      <c r="B34" s="6"/>
    </row>
    <row r="35" spans="1:2" x14ac:dyDescent="0.25">
      <c r="A35" s="6" t="s">
        <v>2</v>
      </c>
      <c r="B35" s="6" t="s">
        <v>31</v>
      </c>
    </row>
    <row r="36" spans="1:2" x14ac:dyDescent="0.25">
      <c r="A36" s="6" t="s">
        <v>9</v>
      </c>
      <c r="B36" s="6">
        <f>COUNTIF(משימות!C2:C51,"עבודה")</f>
        <v>2</v>
      </c>
    </row>
    <row r="37" spans="1:2" x14ac:dyDescent="0.25">
      <c r="A37" s="6" t="s">
        <v>32</v>
      </c>
      <c r="B37" s="6">
        <f>COUNTIF(משימות!C2:C51,"אישי")</f>
        <v>0</v>
      </c>
    </row>
    <row r="38" spans="1:2" x14ac:dyDescent="0.25">
      <c r="A38" s="6" t="s">
        <v>14</v>
      </c>
      <c r="B38" s="6">
        <f>COUNTIF(משימות!C2:C51,"בריאות")</f>
        <v>2</v>
      </c>
    </row>
    <row r="39" spans="1:2" x14ac:dyDescent="0.25">
      <c r="A39" s="6" t="s">
        <v>19</v>
      </c>
      <c r="B39" s="6">
        <f>COUNTIF(משימות!C2:C51,"לימודים")</f>
        <v>1</v>
      </c>
    </row>
    <row r="40" spans="1:2" x14ac:dyDescent="0.25">
      <c r="A40" s="6" t="s">
        <v>22</v>
      </c>
      <c r="B40" s="6">
        <f>COUNTIF(משימות!C2:C51,"בית")</f>
        <v>1</v>
      </c>
    </row>
    <row r="41" spans="1:2" x14ac:dyDescent="0.25">
      <c r="A41" s="6" t="s">
        <v>33</v>
      </c>
      <c r="B41" s="6">
        <f>COUNTIF(משימות!C2:C51,"אחר")</f>
        <v>0</v>
      </c>
    </row>
  </sheetData>
  <mergeCells count="7">
    <mergeCell ref="A5:B8"/>
    <mergeCell ref="C5:D8"/>
    <mergeCell ref="E5:F8"/>
    <mergeCell ref="G5:H8"/>
    <mergeCell ref="A1:H1"/>
    <mergeCell ref="A2:H2"/>
    <mergeCell ref="A3:H3"/>
  </mergeCells>
  <hyperlinks>
    <hyperlink ref="I2" r:id="rId1" xr:uid="{005418B4-ADE8-4C7E-8A7E-E0154A9043CF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ברוכים הבאים</vt:lpstr>
      <vt:lpstr>משימות</vt:lpstr>
      <vt:lpstr>לוח בקרה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 Bardugo</dc:creator>
  <cp:lastModifiedBy>Eyal Bardugo</cp:lastModifiedBy>
  <dcterms:created xsi:type="dcterms:W3CDTF">2026-03-25T11:11:44Z</dcterms:created>
  <dcterms:modified xsi:type="dcterms:W3CDTF">2026-03-31T21:13:10Z</dcterms:modified>
</cp:coreProperties>
</file>